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OBERNACION\PLANES  A DICIEMBRE 2015\"/>
    </mc:Choice>
  </mc:AlternateContent>
  <bookViews>
    <workbookView xWindow="0" yWindow="-120" windowWidth="20490" windowHeight="7875"/>
  </bookViews>
  <sheets>
    <sheet name="INFRAESTRUCTURA" sheetId="11" r:id="rId1"/>
    <sheet name="REP. JUDICIAL Y DEF." sheetId="14" r:id="rId2"/>
    <sheet name="PROMOTORA" sheetId="20" r:id="rId3"/>
    <sheet name="CULTURA " sheetId="2" r:id="rId4"/>
    <sheet name="ADMINISTRATIVA" sheetId="1" r:id="rId5"/>
    <sheet name="PLANEACION" sheetId="13" r:id="rId6"/>
    <sheet name="INTERIOR" sheetId="12" r:id="rId7"/>
    <sheet name="FAMILIA" sheetId="10" r:id="rId8"/>
    <sheet name="AGRICULTURA" sheetId="3" r:id="rId9"/>
    <sheet name="EDUCACION" sheetId="4" r:id="rId10"/>
    <sheet name="HACIENDA" sheetId="5" r:id="rId11"/>
    <sheet name="PRIVADA" sheetId="7" r:id="rId12"/>
    <sheet name="JURIDICA" sheetId="9" r:id="rId13"/>
    <sheet name="TURISMO INDUSTRIA Y COMERCIO" sheetId="8" r:id="rId14"/>
    <sheet name="SALUD" sheetId="6" r:id="rId15"/>
    <sheet name="EVALUACION" sheetId="15" r:id="rId16"/>
    <sheet name="SRIAS. APOYO EVAL. PROYECTOS" sheetId="16" r:id="rId17"/>
    <sheet name="DECENTRAL.  EVAL. PROYECTOS" sheetId="17" r:id="rId18"/>
    <sheet name="SRIAS. MISIONALES EVAL.  PROYEC" sheetId="18" r:id="rId19"/>
  </sheets>
  <externalReferences>
    <externalReference r:id="rId20"/>
  </externalReferences>
  <definedNames>
    <definedName name="_xlnm._FilterDatabase" localSheetId="3" hidden="1">'CULTURA '!$G$1:$G$41</definedName>
    <definedName name="_xlnm._FilterDatabase" localSheetId="9" hidden="1">EDUCACION!$I$2:$I$74</definedName>
    <definedName name="_xlnm._FilterDatabase" localSheetId="7" hidden="1">FAMILIA!$D$6:$F$97</definedName>
    <definedName name="_xlnm._FilterDatabase" localSheetId="0" hidden="1">INFRAESTRUCTURA!$G$1:$G$101</definedName>
    <definedName name="_xlnm._FilterDatabase" localSheetId="6" hidden="1">INTERIOR!$A$2:$S$53</definedName>
    <definedName name="_xlnm._FilterDatabase" localSheetId="14" hidden="1">SALUD!$I$2:$I$62</definedName>
    <definedName name="_xlnm._FilterDatabase" localSheetId="13" hidden="1">'TURISMO INDUSTRIA Y COMERCIO'!$I$2:$I$55</definedName>
    <definedName name="OLE_LINK1" localSheetId="8">AGRICULTURA!#REF!</definedName>
    <definedName name="_xlnm.Print_Titles" localSheetId="4">ADMINISTRATIVA!$2:$7</definedName>
    <definedName name="_xlnm.Print_Titles" localSheetId="8">AGRICULTURA!$2:$7</definedName>
    <definedName name="_xlnm.Print_Titles" localSheetId="3">'CULTURA '!$2:$6</definedName>
    <definedName name="_xlnm.Print_Titles" localSheetId="9">EDUCACION!$2:$7</definedName>
    <definedName name="_xlnm.Print_Titles" localSheetId="7">FAMILIA!$2:$7</definedName>
    <definedName name="_xlnm.Print_Titles" localSheetId="0">INFRAESTRUCTURA!$2:$7</definedName>
    <definedName name="_xlnm.Print_Titles" localSheetId="6">INTERIOR!$2:$7</definedName>
    <definedName name="_xlnm.Print_Titles" localSheetId="12">JURIDICA!$2:$7</definedName>
    <definedName name="_xlnm.Print_Titles" localSheetId="5">PLANEACION!$2:$7</definedName>
    <definedName name="_xlnm.Print_Titles" localSheetId="11">PRIVADA!$3:$7</definedName>
    <definedName name="_xlnm.Print_Titles" localSheetId="2">PROMOTORA!$2:$7</definedName>
    <definedName name="_xlnm.Print_Titles" localSheetId="1">'REP. JUDICIAL Y DEF.'!$2:$7</definedName>
    <definedName name="_xlnm.Print_Titles" localSheetId="14">SALUD!$2:$7</definedName>
    <definedName name="_xlnm.Print_Titles" localSheetId="13">'TURISMO INDUSTRIA Y COMERCIO'!$2:$7</definedName>
  </definedNames>
  <calcPr calcId="152511"/>
</workbook>
</file>

<file path=xl/calcChain.xml><?xml version="1.0" encoding="utf-8"?>
<calcChain xmlns="http://schemas.openxmlformats.org/spreadsheetml/2006/main">
  <c r="F17" i="6" l="1"/>
  <c r="F16" i="6"/>
  <c r="F13" i="6" l="1"/>
  <c r="F11" i="2"/>
  <c r="F9" i="2"/>
  <c r="F7" i="2"/>
  <c r="P8" i="20" l="1"/>
  <c r="Q8" i="20" s="1"/>
  <c r="Q11" i="20" s="1"/>
  <c r="K8" i="20"/>
  <c r="K11" i="20" s="1"/>
  <c r="F8" i="20"/>
  <c r="P11" i="20"/>
  <c r="O11" i="20"/>
  <c r="N11" i="20"/>
  <c r="J11" i="20"/>
  <c r="I11" i="20"/>
  <c r="O9" i="14" l="1"/>
  <c r="N9" i="14"/>
  <c r="J9" i="14"/>
  <c r="I9" i="14"/>
  <c r="P8" i="14"/>
  <c r="P9" i="14" s="1"/>
  <c r="K8" i="14"/>
  <c r="K9" i="14" s="1"/>
  <c r="F8" i="14"/>
  <c r="Q8" i="14" l="1"/>
  <c r="Q9" i="14" s="1"/>
  <c r="O34" i="13"/>
  <c r="N34" i="13"/>
  <c r="J34" i="13"/>
  <c r="K34" i="13" s="1"/>
  <c r="I34" i="13"/>
  <c r="P32" i="13"/>
  <c r="Q32" i="13" s="1"/>
  <c r="K32" i="13"/>
  <c r="F32" i="13"/>
  <c r="P30" i="13"/>
  <c r="Q30" i="13" s="1"/>
  <c r="K30" i="13"/>
  <c r="F30" i="13"/>
  <c r="F29" i="13"/>
  <c r="P28" i="13"/>
  <c r="Q28" i="13" s="1"/>
  <c r="K28" i="13"/>
  <c r="P26" i="13"/>
  <c r="Q26" i="13" s="1"/>
  <c r="K26" i="13"/>
  <c r="F26" i="13"/>
  <c r="P23" i="13"/>
  <c r="Q23" i="13" s="1"/>
  <c r="K23" i="13"/>
  <c r="F22" i="13"/>
  <c r="P21" i="13"/>
  <c r="Q21" i="13" s="1"/>
  <c r="K21" i="13"/>
  <c r="F20" i="13"/>
  <c r="P19" i="13"/>
  <c r="Q19" i="13" s="1"/>
  <c r="K19" i="13"/>
  <c r="F19" i="13"/>
  <c r="P18" i="13"/>
  <c r="Q18" i="13" s="1"/>
  <c r="K18" i="13"/>
  <c r="F18" i="13"/>
  <c r="P17" i="13"/>
  <c r="Q17" i="13" s="1"/>
  <c r="K17" i="13"/>
  <c r="F17" i="13"/>
  <c r="P14" i="13"/>
  <c r="Q14" i="13" s="1"/>
  <c r="K14" i="13"/>
  <c r="F14" i="13"/>
  <c r="P13" i="13"/>
  <c r="Q13" i="13" s="1"/>
  <c r="K13" i="13"/>
  <c r="F13" i="13"/>
  <c r="P12" i="13"/>
  <c r="Q12" i="13" s="1"/>
  <c r="K12" i="13"/>
  <c r="F12" i="13"/>
  <c r="F11" i="13"/>
  <c r="F10" i="13"/>
  <c r="F9" i="13"/>
  <c r="P8" i="13"/>
  <c r="Q8" i="13" s="1"/>
  <c r="K8" i="13"/>
  <c r="F8" i="13"/>
  <c r="O50" i="12"/>
  <c r="N50" i="12"/>
  <c r="J50" i="12"/>
  <c r="K50" i="12" s="1"/>
  <c r="I50" i="12"/>
  <c r="F49" i="12"/>
  <c r="F47" i="12"/>
  <c r="F45" i="12"/>
  <c r="P43" i="12"/>
  <c r="Q43" i="12" s="1"/>
  <c r="K43" i="12"/>
  <c r="F43" i="12"/>
  <c r="F41" i="12"/>
  <c r="F39" i="12"/>
  <c r="F37" i="12"/>
  <c r="P35" i="12"/>
  <c r="Q35" i="12" s="1"/>
  <c r="K35" i="12"/>
  <c r="F34" i="12"/>
  <c r="F32" i="12"/>
  <c r="P30" i="12"/>
  <c r="Q30" i="12" s="1"/>
  <c r="K30" i="12"/>
  <c r="F30" i="12"/>
  <c r="F28" i="12"/>
  <c r="P27" i="12"/>
  <c r="Q27" i="12" s="1"/>
  <c r="K27" i="12"/>
  <c r="F27" i="12"/>
  <c r="F26" i="12"/>
  <c r="F24" i="12"/>
  <c r="F23" i="12"/>
  <c r="P22" i="12"/>
  <c r="Q22" i="12" s="1"/>
  <c r="K22" i="12"/>
  <c r="F22" i="12"/>
  <c r="F20" i="12"/>
  <c r="P19" i="12"/>
  <c r="Q19" i="12" s="1"/>
  <c r="K19" i="12"/>
  <c r="F19" i="12"/>
  <c r="F17" i="12"/>
  <c r="F15" i="12"/>
  <c r="P13" i="12"/>
  <c r="Q13" i="12" s="1"/>
  <c r="K13" i="12"/>
  <c r="F13" i="12"/>
  <c r="F12" i="12"/>
  <c r="F11" i="12"/>
  <c r="F10" i="12"/>
  <c r="Q8" i="12"/>
  <c r="P8" i="12"/>
  <c r="K8" i="12"/>
  <c r="F8" i="12"/>
  <c r="O64" i="11"/>
  <c r="J64" i="11"/>
  <c r="I64" i="11"/>
  <c r="Q61" i="11"/>
  <c r="P61" i="11"/>
  <c r="L61" i="11"/>
  <c r="K61" i="11"/>
  <c r="F61" i="11"/>
  <c r="Q58" i="11"/>
  <c r="R58" i="11" s="1"/>
  <c r="L58" i="11"/>
  <c r="K58" i="11"/>
  <c r="F56" i="11"/>
  <c r="Q51" i="11"/>
  <c r="R51" i="11" s="1"/>
  <c r="L51" i="11"/>
  <c r="K51" i="11"/>
  <c r="Q45" i="11"/>
  <c r="R45" i="11" s="1"/>
  <c r="L45" i="11"/>
  <c r="K45" i="11"/>
  <c r="F42" i="11"/>
  <c r="Q37" i="11"/>
  <c r="R37" i="11" s="1"/>
  <c r="L37" i="11"/>
  <c r="K37" i="11"/>
  <c r="Q36" i="11"/>
  <c r="R36" i="11" s="1"/>
  <c r="L36" i="11"/>
  <c r="K36" i="11"/>
  <c r="F36" i="11"/>
  <c r="Q33" i="11"/>
  <c r="R33" i="11" s="1"/>
  <c r="L33" i="11"/>
  <c r="K33" i="11"/>
  <c r="F33" i="11"/>
  <c r="F32" i="11"/>
  <c r="F31" i="11"/>
  <c r="F30" i="11"/>
  <c r="F29" i="11"/>
  <c r="Q27" i="11"/>
  <c r="P27" i="11"/>
  <c r="L27" i="11"/>
  <c r="K27" i="11"/>
  <c r="F27" i="11"/>
  <c r="F26" i="11"/>
  <c r="Q23" i="11"/>
  <c r="R23" i="11" s="1"/>
  <c r="L23" i="11"/>
  <c r="K23" i="11"/>
  <c r="Q20" i="11"/>
  <c r="P20" i="11"/>
  <c r="L20" i="11"/>
  <c r="K20" i="11"/>
  <c r="F20" i="11"/>
  <c r="F19" i="11"/>
  <c r="F15" i="11"/>
  <c r="Q8" i="11"/>
  <c r="L8" i="11"/>
  <c r="K8" i="11"/>
  <c r="N94" i="10"/>
  <c r="J94" i="10"/>
  <c r="I94" i="10"/>
  <c r="P90" i="10"/>
  <c r="Q90" i="10" s="1"/>
  <c r="K90" i="10"/>
  <c r="F90" i="10"/>
  <c r="P87" i="10"/>
  <c r="Q87" i="10" s="1"/>
  <c r="K87" i="10"/>
  <c r="F87" i="10"/>
  <c r="F84" i="10"/>
  <c r="P82" i="10"/>
  <c r="Q82" i="10" s="1"/>
  <c r="K82" i="10"/>
  <c r="F82" i="10"/>
  <c r="F80" i="10"/>
  <c r="P77" i="10"/>
  <c r="Q77" i="10" s="1"/>
  <c r="K77" i="10"/>
  <c r="F77" i="10"/>
  <c r="F76" i="10"/>
  <c r="P74" i="10"/>
  <c r="Q74" i="10" s="1"/>
  <c r="K74" i="10"/>
  <c r="F74" i="10"/>
  <c r="P70" i="10"/>
  <c r="Q70" i="10" s="1"/>
  <c r="K70" i="10"/>
  <c r="F70" i="10"/>
  <c r="F69" i="10"/>
  <c r="P68" i="10"/>
  <c r="Q68" i="10" s="1"/>
  <c r="K68" i="10"/>
  <c r="F68" i="10"/>
  <c r="F67" i="10"/>
  <c r="F66" i="10"/>
  <c r="F65" i="10"/>
  <c r="P64" i="10"/>
  <c r="Q64" i="10" s="1"/>
  <c r="K64" i="10"/>
  <c r="K62" i="10"/>
  <c r="P61" i="10"/>
  <c r="Q61" i="10" s="1"/>
  <c r="F61" i="10"/>
  <c r="F60" i="10"/>
  <c r="P58" i="10"/>
  <c r="Q58" i="10" s="1"/>
  <c r="K58" i="10"/>
  <c r="F58" i="10"/>
  <c r="P54" i="10"/>
  <c r="Q54" i="10" s="1"/>
  <c r="K54" i="10"/>
  <c r="F53" i="10"/>
  <c r="F52" i="10"/>
  <c r="F49" i="10"/>
  <c r="P48" i="10"/>
  <c r="Q48" i="10" s="1"/>
  <c r="K48" i="10"/>
  <c r="P43" i="10"/>
  <c r="Q43" i="10" s="1"/>
  <c r="K43" i="10"/>
  <c r="P40" i="10"/>
  <c r="Q40" i="10" s="1"/>
  <c r="K40" i="10"/>
  <c r="F40" i="10"/>
  <c r="F38" i="10"/>
  <c r="P36" i="10"/>
  <c r="Q36" i="10" s="1"/>
  <c r="K36" i="10"/>
  <c r="F36" i="10"/>
  <c r="F35" i="10"/>
  <c r="F33" i="10"/>
  <c r="P32" i="10"/>
  <c r="Q32" i="10" s="1"/>
  <c r="K32" i="10"/>
  <c r="F32" i="10"/>
  <c r="F31" i="10"/>
  <c r="F30" i="10"/>
  <c r="F29" i="10"/>
  <c r="P28" i="10"/>
  <c r="Q28" i="10" s="1"/>
  <c r="K28" i="10"/>
  <c r="F28" i="10"/>
  <c r="P26" i="10"/>
  <c r="Q26" i="10" s="1"/>
  <c r="K26" i="10"/>
  <c r="F26" i="10"/>
  <c r="P24" i="10"/>
  <c r="Q24" i="10" s="1"/>
  <c r="K24" i="10"/>
  <c r="F24" i="10"/>
  <c r="P22" i="10"/>
  <c r="O22" i="10"/>
  <c r="O94" i="10" s="1"/>
  <c r="K22" i="10"/>
  <c r="F22" i="10"/>
  <c r="P19" i="10"/>
  <c r="Q19" i="10" s="1"/>
  <c r="K19" i="10"/>
  <c r="F19" i="10"/>
  <c r="P15" i="10"/>
  <c r="Q15" i="10" s="1"/>
  <c r="K15" i="10"/>
  <c r="F15" i="10"/>
  <c r="F13" i="10"/>
  <c r="Q12" i="10"/>
  <c r="P12" i="10"/>
  <c r="K12" i="10"/>
  <c r="F12" i="10"/>
  <c r="P10" i="10"/>
  <c r="K10" i="10"/>
  <c r="F10" i="10"/>
  <c r="P8" i="10"/>
  <c r="K8" i="10"/>
  <c r="F8" i="10"/>
  <c r="F94" i="10" l="1"/>
  <c r="K64" i="11"/>
  <c r="R20" i="11"/>
  <c r="P64" i="11"/>
  <c r="F50" i="12"/>
  <c r="K94" i="10"/>
  <c r="Q64" i="11"/>
  <c r="F34" i="13"/>
  <c r="P94" i="10"/>
  <c r="Q22" i="10"/>
  <c r="R8" i="11"/>
  <c r="P50" i="12"/>
  <c r="Q50" i="12" s="1"/>
  <c r="Q94" i="10"/>
  <c r="R27" i="11"/>
  <c r="R64" i="11"/>
  <c r="P34" i="13"/>
  <c r="Q34" i="13" s="1"/>
  <c r="Q8" i="10"/>
  <c r="O12" i="9"/>
  <c r="N12" i="9"/>
  <c r="J12" i="9"/>
  <c r="I12" i="9"/>
  <c r="F11" i="9"/>
  <c r="F10" i="9"/>
  <c r="F9" i="9"/>
  <c r="P8" i="9"/>
  <c r="P12" i="9" s="1"/>
  <c r="Q12" i="9" s="1"/>
  <c r="K8" i="9"/>
  <c r="K12" i="9" s="1"/>
  <c r="F8" i="9"/>
  <c r="O52" i="8"/>
  <c r="N52" i="8"/>
  <c r="J52" i="8"/>
  <c r="I52" i="8"/>
  <c r="F50" i="8"/>
  <c r="P49" i="8"/>
  <c r="Q49" i="8" s="1"/>
  <c r="K49" i="8"/>
  <c r="F49" i="8"/>
  <c r="F48" i="8"/>
  <c r="F47" i="8"/>
  <c r="F46" i="8"/>
  <c r="P45" i="8"/>
  <c r="Q45" i="8" s="1"/>
  <c r="K45" i="8"/>
  <c r="P44" i="8"/>
  <c r="Q44" i="8" s="1"/>
  <c r="K44" i="8"/>
  <c r="F44" i="8"/>
  <c r="P42" i="8"/>
  <c r="Q42" i="8" s="1"/>
  <c r="K42" i="8"/>
  <c r="F42" i="8"/>
  <c r="P40" i="8"/>
  <c r="Q40" i="8" s="1"/>
  <c r="K40" i="8"/>
  <c r="F40" i="8"/>
  <c r="P38" i="8"/>
  <c r="Q38" i="8" s="1"/>
  <c r="K38" i="8"/>
  <c r="F38" i="8"/>
  <c r="P35" i="8"/>
  <c r="Q35" i="8" s="1"/>
  <c r="K35" i="8"/>
  <c r="F35" i="8"/>
  <c r="F34" i="8"/>
  <c r="P32" i="8"/>
  <c r="Q32" i="8" s="1"/>
  <c r="K32" i="8"/>
  <c r="F32" i="8"/>
  <c r="F30" i="8"/>
  <c r="P29" i="8"/>
  <c r="Q29" i="8" s="1"/>
  <c r="K29" i="8"/>
  <c r="F29" i="8"/>
  <c r="F27" i="8"/>
  <c r="F26" i="8"/>
  <c r="P25" i="8"/>
  <c r="K25" i="8"/>
  <c r="F25" i="8"/>
  <c r="F24" i="8"/>
  <c r="F23" i="8"/>
  <c r="F22" i="8"/>
  <c r="F21" i="8"/>
  <c r="F20" i="8"/>
  <c r="F19" i="8"/>
  <c r="F18" i="8"/>
  <c r="P17" i="8"/>
  <c r="Q17" i="8" s="1"/>
  <c r="K17" i="8"/>
  <c r="F17" i="8"/>
  <c r="P16" i="8"/>
  <c r="Q16" i="8" s="1"/>
  <c r="K16" i="8"/>
  <c r="F16" i="8"/>
  <c r="P13" i="8"/>
  <c r="Q13" i="8" s="1"/>
  <c r="K13" i="8"/>
  <c r="F13" i="8"/>
  <c r="F12" i="8"/>
  <c r="F10" i="8"/>
  <c r="P8" i="8"/>
  <c r="Q8" i="8" s="1"/>
  <c r="K8" i="8"/>
  <c r="F8" i="8"/>
  <c r="P14" i="7"/>
  <c r="O14" i="7"/>
  <c r="J14" i="7"/>
  <c r="I14" i="7"/>
  <c r="Q11" i="7"/>
  <c r="R11" i="7" s="1"/>
  <c r="K11" i="7"/>
  <c r="F11" i="7"/>
  <c r="F14" i="7" s="1"/>
  <c r="Q8" i="7"/>
  <c r="R8" i="7" s="1"/>
  <c r="K8" i="7"/>
  <c r="O59" i="6"/>
  <c r="N59" i="6"/>
  <c r="J59" i="6"/>
  <c r="I59" i="6"/>
  <c r="P58" i="6"/>
  <c r="Q58" i="6" s="1"/>
  <c r="K58" i="6"/>
  <c r="F58" i="6"/>
  <c r="P57" i="6"/>
  <c r="Q57" i="6" s="1"/>
  <c r="K57" i="6"/>
  <c r="F57" i="6"/>
  <c r="F56" i="6"/>
  <c r="P55" i="6"/>
  <c r="Q55" i="6" s="1"/>
  <c r="K55" i="6"/>
  <c r="P54" i="6"/>
  <c r="K54" i="6"/>
  <c r="F54" i="6"/>
  <c r="P50" i="6"/>
  <c r="Q50" i="6" s="1"/>
  <c r="K50" i="6"/>
  <c r="F50" i="6"/>
  <c r="P48" i="6"/>
  <c r="Q48" i="6" s="1"/>
  <c r="K48" i="6"/>
  <c r="F48" i="6"/>
  <c r="P47" i="6"/>
  <c r="Q47" i="6" s="1"/>
  <c r="K47" i="6"/>
  <c r="F47" i="6"/>
  <c r="P46" i="6"/>
  <c r="Q46" i="6" s="1"/>
  <c r="K46" i="6"/>
  <c r="F46" i="6"/>
  <c r="P44" i="6"/>
  <c r="Q44" i="6" s="1"/>
  <c r="K44" i="6"/>
  <c r="P43" i="6"/>
  <c r="Q43" i="6" s="1"/>
  <c r="K43" i="6"/>
  <c r="F43" i="6"/>
  <c r="F40" i="6"/>
  <c r="P37" i="6"/>
  <c r="Q37" i="6" s="1"/>
  <c r="K37" i="6"/>
  <c r="P34" i="6"/>
  <c r="Q34" i="6" s="1"/>
  <c r="K34" i="6"/>
  <c r="P32" i="6"/>
  <c r="Q32" i="6" s="1"/>
  <c r="K32" i="6"/>
  <c r="F31" i="6"/>
  <c r="P30" i="6"/>
  <c r="Q30" i="6" s="1"/>
  <c r="K30" i="6"/>
  <c r="F30" i="6"/>
  <c r="P28" i="6"/>
  <c r="Q28" i="6" s="1"/>
  <c r="K28" i="6"/>
  <c r="F28" i="6"/>
  <c r="F26" i="6"/>
  <c r="F25" i="6"/>
  <c r="P24" i="6"/>
  <c r="Q24" i="6" s="1"/>
  <c r="K24" i="6"/>
  <c r="P22" i="6"/>
  <c r="Q22" i="6" s="1"/>
  <c r="K22" i="6"/>
  <c r="F22" i="6"/>
  <c r="P21" i="6"/>
  <c r="Q21" i="6" s="1"/>
  <c r="K21" i="6"/>
  <c r="F21" i="6"/>
  <c r="P20" i="6"/>
  <c r="Q20" i="6" s="1"/>
  <c r="K20" i="6"/>
  <c r="P18" i="6"/>
  <c r="Q18" i="6" s="1"/>
  <c r="K18" i="6"/>
  <c r="F18" i="6"/>
  <c r="F15" i="6"/>
  <c r="P13" i="6"/>
  <c r="Q13" i="6" s="1"/>
  <c r="K13" i="6"/>
  <c r="F14" i="6"/>
  <c r="F11" i="6"/>
  <c r="P10" i="6"/>
  <c r="Q10" i="6" s="1"/>
  <c r="K10" i="6"/>
  <c r="F10" i="6"/>
  <c r="F9" i="6"/>
  <c r="P8" i="6"/>
  <c r="Q8" i="6" s="1"/>
  <c r="K8" i="6"/>
  <c r="F8" i="6"/>
  <c r="K14" i="7" l="1"/>
  <c r="F59" i="6"/>
  <c r="K52" i="8"/>
  <c r="F52" i="8"/>
  <c r="P52" i="8"/>
  <c r="Q52" i="8" s="1"/>
  <c r="K59" i="6"/>
  <c r="Q25" i="8"/>
  <c r="Q8" i="9"/>
  <c r="Q14" i="7"/>
  <c r="R14" i="7" s="1"/>
  <c r="P59" i="6"/>
  <c r="N65" i="3"/>
  <c r="N34" i="2"/>
  <c r="N16" i="1"/>
  <c r="N13" i="5"/>
  <c r="N71" i="4"/>
  <c r="J65" i="3"/>
  <c r="P65" i="3"/>
  <c r="O65" i="3"/>
  <c r="I65" i="3"/>
  <c r="P48" i="4"/>
  <c r="Q59" i="6" l="1"/>
  <c r="P11" i="1"/>
  <c r="J16" i="1"/>
  <c r="I16" i="1"/>
  <c r="Q8" i="1"/>
  <c r="K8" i="1"/>
  <c r="O13" i="5"/>
  <c r="J13" i="5"/>
  <c r="I13" i="5"/>
  <c r="P8" i="5"/>
  <c r="P13" i="5" s="1"/>
  <c r="K8" i="5"/>
  <c r="F8" i="5"/>
  <c r="J71" i="4"/>
  <c r="I71" i="4"/>
  <c r="F70" i="4"/>
  <c r="F68" i="4"/>
  <c r="F67" i="4"/>
  <c r="F66" i="4"/>
  <c r="P65" i="4"/>
  <c r="Q65" i="4" s="1"/>
  <c r="K65" i="4"/>
  <c r="F65" i="4"/>
  <c r="F64" i="4"/>
  <c r="O61" i="4"/>
  <c r="O71" i="4" s="1"/>
  <c r="K61" i="4"/>
  <c r="F61" i="4"/>
  <c r="F60" i="4"/>
  <c r="F59" i="4"/>
  <c r="F57" i="4"/>
  <c r="P56" i="4"/>
  <c r="K56" i="4"/>
  <c r="F56" i="4"/>
  <c r="F55" i="4"/>
  <c r="F54" i="4"/>
  <c r="F53" i="4"/>
  <c r="F52" i="4"/>
  <c r="Q48" i="4"/>
  <c r="K48" i="4"/>
  <c r="F48" i="4"/>
  <c r="P46" i="4"/>
  <c r="Q46" i="4" s="1"/>
  <c r="K46" i="4"/>
  <c r="F45" i="4"/>
  <c r="P43" i="4"/>
  <c r="Q43" i="4" s="1"/>
  <c r="K43" i="4"/>
  <c r="F43" i="4"/>
  <c r="F42" i="4"/>
  <c r="F36" i="4"/>
  <c r="F33" i="4"/>
  <c r="P31" i="4"/>
  <c r="Q31" i="4" s="1"/>
  <c r="K31" i="4"/>
  <c r="F31" i="4"/>
  <c r="F30" i="4"/>
  <c r="F27" i="4"/>
  <c r="P26" i="4"/>
  <c r="Q26" i="4" s="1"/>
  <c r="K26" i="4"/>
  <c r="F24" i="4"/>
  <c r="P21" i="4"/>
  <c r="Q21" i="4" s="1"/>
  <c r="K21" i="4"/>
  <c r="F20" i="4"/>
  <c r="F19" i="4"/>
  <c r="F17" i="4"/>
  <c r="F16" i="4"/>
  <c r="F15" i="4"/>
  <c r="F14" i="4"/>
  <c r="P11" i="4"/>
  <c r="Q11" i="4" s="1"/>
  <c r="K11" i="4"/>
  <c r="F9" i="4"/>
  <c r="P8" i="4"/>
  <c r="Q8" i="4" s="1"/>
  <c r="K8" i="4"/>
  <c r="F63" i="3"/>
  <c r="F62" i="3"/>
  <c r="Q61" i="3"/>
  <c r="K61" i="3"/>
  <c r="F61" i="3"/>
  <c r="K57" i="3"/>
  <c r="F57" i="3"/>
  <c r="Q53" i="3"/>
  <c r="K53" i="3"/>
  <c r="Q49" i="3"/>
  <c r="K49" i="3"/>
  <c r="Q46" i="3"/>
  <c r="K46" i="3"/>
  <c r="F46" i="3"/>
  <c r="F45" i="3"/>
  <c r="Q43" i="3"/>
  <c r="K43" i="3"/>
  <c r="Q40" i="3"/>
  <c r="K40" i="3"/>
  <c r="Q37" i="3"/>
  <c r="K37" i="3"/>
  <c r="F37" i="3"/>
  <c r="Q34" i="3"/>
  <c r="K34" i="3"/>
  <c r="F34" i="3"/>
  <c r="Q31" i="3"/>
  <c r="K31" i="3"/>
  <c r="F31" i="3"/>
  <c r="Q26" i="3"/>
  <c r="K26" i="3"/>
  <c r="Q21" i="3"/>
  <c r="K21" i="3"/>
  <c r="K17" i="3"/>
  <c r="Q14" i="3"/>
  <c r="K14" i="3"/>
  <c r="F12" i="3"/>
  <c r="Q8" i="3"/>
  <c r="K8" i="3"/>
  <c r="O34" i="2"/>
  <c r="J34" i="2"/>
  <c r="I34" i="2"/>
  <c r="Q33" i="2"/>
  <c r="K33" i="2"/>
  <c r="Q32" i="2"/>
  <c r="Q31" i="2"/>
  <c r="Q30" i="2"/>
  <c r="Q29" i="2"/>
  <c r="K29" i="2"/>
  <c r="Q28" i="2"/>
  <c r="Q27" i="2"/>
  <c r="Q26" i="2"/>
  <c r="K26" i="2"/>
  <c r="Q25" i="2"/>
  <c r="Q24" i="2"/>
  <c r="Q23" i="2"/>
  <c r="K23" i="2"/>
  <c r="Q22" i="2"/>
  <c r="F22" i="2"/>
  <c r="F34" i="2" s="1"/>
  <c r="Q21" i="2"/>
  <c r="Q20" i="2"/>
  <c r="Q19" i="2"/>
  <c r="K19" i="2"/>
  <c r="F19" i="2"/>
  <c r="Q18" i="2"/>
  <c r="Q17" i="2"/>
  <c r="Q16" i="2"/>
  <c r="K16" i="2"/>
  <c r="Q15" i="2"/>
  <c r="Q14" i="2"/>
  <c r="Q13" i="2"/>
  <c r="K13" i="2"/>
  <c r="Q12" i="2"/>
  <c r="Q11" i="2"/>
  <c r="K11" i="2"/>
  <c r="Q10" i="2"/>
  <c r="Q9" i="2"/>
  <c r="Q8" i="2"/>
  <c r="Q7" i="2"/>
  <c r="K7" i="2"/>
  <c r="O16" i="1"/>
  <c r="Q15" i="1"/>
  <c r="K15" i="1"/>
  <c r="F15" i="1"/>
  <c r="F14" i="1"/>
  <c r="P13" i="1"/>
  <c r="Q13" i="1" s="1"/>
  <c r="K13" i="1"/>
  <c r="F13" i="1"/>
  <c r="F12" i="1"/>
  <c r="K11" i="1"/>
  <c r="F11" i="1"/>
  <c r="F8" i="1"/>
  <c r="F71" i="4" l="1"/>
  <c r="K13" i="5"/>
  <c r="F65" i="3"/>
  <c r="Q8" i="5"/>
  <c r="Q13" i="5" s="1"/>
  <c r="F16" i="1"/>
  <c r="K71" i="4"/>
  <c r="Q61" i="4"/>
  <c r="P71" i="4"/>
  <c r="Q71" i="4" s="1"/>
  <c r="Q65" i="3"/>
  <c r="K65" i="3"/>
  <c r="Q57" i="3"/>
  <c r="K34" i="2"/>
  <c r="Q11" i="1"/>
  <c r="K16" i="1"/>
  <c r="Q17" i="3"/>
  <c r="P16" i="1"/>
  <c r="Q16" i="1" s="1"/>
  <c r="P34" i="2"/>
  <c r="Q34" i="2" s="1"/>
</calcChain>
</file>

<file path=xl/comments1.xml><?xml version="1.0" encoding="utf-8"?>
<comments xmlns="http://schemas.openxmlformats.org/spreadsheetml/2006/main">
  <authors>
    <author>User</author>
  </authors>
  <commentList>
    <comment ref="M6" authorId="0" shapeId="0">
      <text>
        <r>
          <rPr>
            <b/>
            <sz val="9"/>
            <color indexed="81"/>
            <rFont val="Tahoma"/>
            <family val="2"/>
          </rPr>
          <t>inversión</t>
        </r>
        <r>
          <rPr>
            <sz val="9"/>
            <color indexed="81"/>
            <rFont val="Tahoma"/>
            <family val="2"/>
          </rPr>
          <t xml:space="preserve">. escriba  el LOGRO que se alcanzará con la ejecución de este  proyecto y cuantifíquelo, es decir, escriba la descripción de las metas de los objetivos GENERAL y ESPECIFICOS que aparecen en el proyecto = ID-11. 
</t>
        </r>
      </text>
    </comment>
  </commentList>
</comments>
</file>

<file path=xl/comments2.xml><?xml version="1.0" encoding="utf-8"?>
<comments xmlns="http://schemas.openxmlformats.org/spreadsheetml/2006/main">
  <authors>
    <author>User</author>
  </authors>
  <commentList>
    <comment ref="M6" authorId="0" shapeId="0">
      <text>
        <r>
          <rPr>
            <b/>
            <sz val="9"/>
            <color indexed="81"/>
            <rFont val="Tahoma"/>
            <family val="2"/>
          </rPr>
          <t>inversión</t>
        </r>
        <r>
          <rPr>
            <sz val="9"/>
            <color indexed="81"/>
            <rFont val="Tahoma"/>
            <family val="2"/>
          </rPr>
          <t xml:space="preserve">. escriba  el LOGRO que se alcanzará con la ejecución de este  proyecto y cuantifíquelo, es decir, escriba la descripción de las metas de los objetivos GENERAL y ESPECIFICOS que aparecen en el proyecto = ID-11. 
</t>
        </r>
      </text>
    </comment>
  </commentList>
</comments>
</file>

<file path=xl/sharedStrings.xml><?xml version="1.0" encoding="utf-8"?>
<sst xmlns="http://schemas.openxmlformats.org/spreadsheetml/2006/main" count="2619" uniqueCount="1680">
  <si>
    <t>GOBERNACIÓN DEL QUINDIO</t>
  </si>
  <si>
    <t xml:space="preserve"> F-PLA-06- SEGUMIENTO AL PLAN DE ACCIÓN -         VIGENCIA 2015   Versión 04         06-14-2013</t>
  </si>
  <si>
    <t>DEPENDENCIA:  SECRETARÍA ADMINISTRATIVA</t>
  </si>
  <si>
    <t>AREA: DEPARTAMENTO DEL QUINDIO</t>
  </si>
  <si>
    <t>CARGO: SECRETARIA ADMINISTRATIVA</t>
  </si>
  <si>
    <t>PDD - META DE PRODUCTO</t>
  </si>
  <si>
    <t>PROYECTO</t>
  </si>
  <si>
    <t>CONTRATO</t>
  </si>
  <si>
    <t>CODIGO, POL, PROG, 
SUBPROGR</t>
  </si>
  <si>
    <t>NOMBRE</t>
  </si>
  <si>
    <t>INDICADOR</t>
  </si>
  <si>
    <t>META PROGRAMADA AJUSTADA</t>
  </si>
  <si>
    <t>AVANCE DE LA META</t>
  </si>
  <si>
    <t>% DE AVANCE</t>
  </si>
  <si>
    <t>ACTIVIDADES CUANTIFICADAS</t>
  </si>
  <si>
    <t>VALOR PROGRAMADO</t>
  </si>
  <si>
    <t xml:space="preserve">VALOR EJECUTADO </t>
  </si>
  <si>
    <t>% DE 
EJECUCIÓN</t>
  </si>
  <si>
    <t>OBJETIVO GENERAL</t>
  </si>
  <si>
    <t>RESULTADOS OBTENIDOS</t>
  </si>
  <si>
    <t>No DE CONTRATOS</t>
  </si>
  <si>
    <t xml:space="preserve">VALOR COMPROMISOS </t>
  </si>
  <si>
    <t xml:space="preserve">VALOR DE LAS OBLIGACIONES </t>
  </si>
  <si>
    <t>% DE EJECUCIÓN CONTRATOS</t>
  </si>
  <si>
    <t>FUENTE DE LOS RECURSOS</t>
  </si>
  <si>
    <t>FUNCIONARIO RESPONSABLE</t>
  </si>
  <si>
    <t xml:space="preserve">0304 - 5 - 1 20 99 128 </t>
  </si>
  <si>
    <t>320. Adecuar el archivo central de la gobernación del Quindío de acuerdo a la ley 594 del 2000 y demás normas que modifiquen o sustituyan.</t>
  </si>
  <si>
    <t>Archivo adecuado de acuerdo a la Normatividad vigente.</t>
  </si>
  <si>
    <t>117. Actualización digitalización e indexación de las historias laborales de la Gobernación del Quindío.</t>
  </si>
  <si>
    <t>Apoyo institucional</t>
  </si>
  <si>
    <t>Organización de las historias laborales de la gobernación del Quindío con base en el decreto 2609 de 2012</t>
  </si>
  <si>
    <t>Archivo   adecuado y actualizado.</t>
  </si>
  <si>
    <t>RO</t>
  </si>
  <si>
    <t>ANA MARIA ARROYAVE MORENO</t>
  </si>
  <si>
    <t>Desarrollo institucional</t>
  </si>
  <si>
    <t>Adquisición  de Bienes y servicios</t>
  </si>
  <si>
    <t xml:space="preserve">0304 - 5 - 1 20 99 130 </t>
  </si>
  <si>
    <t>323. Incrementar el número de trámites en línea.</t>
  </si>
  <si>
    <t>Número de trámites en línea implementados.</t>
  </si>
  <si>
    <t>119, Apoyo a la sostenibilidad de las tecnologías de la información y comunicación de la Gobernación del Quindío.</t>
  </si>
  <si>
    <t>Modernizar y mejorar la infraestructura informática y de comunicaciones disponible para lograr la eficiencia y optimo desempeño de las herramientas disponibles para los usuarios y funcionarios.</t>
  </si>
  <si>
    <t>Asistencia plataforma gobierno en linea (pag. Web gobernación) empresa seven soluciones informáticas s.a.s   2. Soporte y actualización pct ltda 3. Soporte técnico, mantenimiento, actualización y asesoría aplicativo soporte lógico ltda 4.</t>
  </si>
  <si>
    <t>R.O</t>
  </si>
  <si>
    <t>324. Implementar el proyecto de sostenibilidad de las TICS de oficio de la gobernación.</t>
  </si>
  <si>
    <t>Proyecto implementado.</t>
  </si>
  <si>
    <t>325. Implementar el Centro de Atención al Ciudadano, niños, niñas y adolescentes.</t>
  </si>
  <si>
    <t>Centro de Atención en funcionamiento</t>
  </si>
  <si>
    <t>118. Actualización de la infraestructura tecnológica de la Gobernación del Quindío.</t>
  </si>
  <si>
    <t>Actualización de la infraestructura tecnológica de la Gobernación del Quindío</t>
  </si>
  <si>
    <t xml:space="preserve">1. Asesoría, soporte y actualización sistema de información seventh versión 4.0 empresa lexco s.a.  2. Acceso a internet gobernación y centro de convenciones empresa aya radiocomunicaciones s.a.s. 3. Soporte, a nivel operativo, técnico y apoyo a la red de datos gobernación del Quindío y centro de convenciones- empresa aya radiocomuniciones  s.a.s. 4. Licenciamiento antivirus- empresa aplinsoft.  </t>
  </si>
  <si>
    <t>326. Fortalecer los componentes del ecosistema digital al servicio de la administración departamental (Infraestructura, servicios, aplicaciones y usuarios)</t>
  </si>
  <si>
    <t>Numero de componentes fortalecidos</t>
  </si>
  <si>
    <t xml:space="preserve">0304 - 5 - 1 22 106 140 </t>
  </si>
  <si>
    <t>364. Actualizar el inventario de bienes devolutivos de la institución.</t>
  </si>
  <si>
    <t>Inventario de Bienes devolutivos actualizados.</t>
  </si>
  <si>
    <t>152. Actualización de Inventarios de Bienes Devolutivos del Ente Departamental del Quindío.</t>
  </si>
  <si>
    <t>componente  Técnico</t>
  </si>
  <si>
    <t>Actualizar el inventario de bienes devolutivos de la institución.</t>
  </si>
  <si>
    <t xml:space="preserve"> Se  realizo  el inventarion de  bienes devolutivos  del departamento  ubicados  en  el Quindio  y Bogota.</t>
  </si>
  <si>
    <t>R.O.</t>
  </si>
  <si>
    <t xml:space="preserve">APROPIACION DEFINITIVA/INVERSION TOTAL: </t>
  </si>
  <si>
    <t>Observaciones:</t>
  </si>
  <si>
    <t xml:space="preserve">Fecha : </t>
  </si>
  <si>
    <t>Nombre y Firma del Secretario:</t>
  </si>
  <si>
    <t xml:space="preserve"> F-PLA-06- SEGUMIENTO AL PLAN DE ACCIÓN -         VIGENCIA 2015  Versión 04         06-14-2013</t>
  </si>
  <si>
    <t>DEPENDENCIA: SECRETARIA DE CULTURA</t>
  </si>
  <si>
    <t>CARGO: SECRETARIO DE CULTURA</t>
  </si>
  <si>
    <t>CODIGO, POL, PROG, SUBPROGR</t>
  </si>
  <si>
    <t>METAS PROGRAMADAS AJUSTADAS</t>
  </si>
  <si>
    <t>ACTIVIDADAES CUANTIFICADAS</t>
  </si>
  <si>
    <t xml:space="preserve">VALOR PROGRAMADO </t>
  </si>
  <si>
    <t>% DE EJECUCIÓN</t>
  </si>
  <si>
    <t>No. DE CONTRATOS</t>
  </si>
  <si>
    <t>VALOR COMPROMISOS</t>
  </si>
  <si>
    <t>310-5-1.3.39.26</t>
  </si>
  <si>
    <t>74. Adoptar mediante norma departamental el Plan Biocultura 2012-2022.</t>
  </si>
  <si>
    <t>Plan Departamental Biocultura 2012-2022 adoptado.</t>
  </si>
  <si>
    <t>12. Fortalecimiento de la institucionalidad cultural en el departamento del Quindío</t>
  </si>
  <si>
    <t xml:space="preserve">Diseño e implementación de estrategias, planes, programas y políticas </t>
  </si>
  <si>
    <t>Garantizar el acceso a las manifestaciones, bienes y servicios culturales y promover la creatividad de los quindianos</t>
  </si>
  <si>
    <t xml:space="preserve">Mediante la Ordenanza 018 de Mayo 30 de 2012, se adopta y pone en funcionamiento el Plan Departamental Biocultura 2013-2023, el cual enmarca  la valoración que se hace de la cultura como una variable que atraviesa y condiciona a todos los campos y sectores de la vida económica, social, política y ambiental. De igual forma se convierte en un pilar fundamental en cuanto al desarrollo del Departamento desde los distintos sectores. </t>
  </si>
  <si>
    <t>R.O (20)</t>
  </si>
  <si>
    <t>RAMIRO DE JESUS OROZCO DUQUE</t>
  </si>
  <si>
    <t>75. Capacitar a los actores del sector cultural y artístico.</t>
  </si>
  <si>
    <t>Número de actores del sector cultural y artístico capacitados.</t>
  </si>
  <si>
    <t xml:space="preserve">Procesos de Formación </t>
  </si>
  <si>
    <t>Se realizaron diferentes capacitaciones, en las cuales se logro reunir un total de 127 personas capacitadas pertenecientes al sector artistico y cultural del Departamento del Quindío. Estas capacitaciones se llevaron a cabo en las instalaciones del edificio Gobernación del Quindío y fueron dictadas y dirigidas por diferentes funcionarios tanto de planta, como contratistas y lideradas por la Secretaria de Cultura Encargada.</t>
  </si>
  <si>
    <t>76. Apoyar el funcionamiento de los consejos de cultura, de área y patrimonio.</t>
  </si>
  <si>
    <t>Número de consejos de cultura, de área y patrimonio en funcionamiento.</t>
  </si>
  <si>
    <t>Apoyos culturales y Artísticos</t>
  </si>
  <si>
    <t xml:space="preserve">Los consejos de arèa  (Teatro, Musica, Danza, Literatura, Artes Plasticas y Visuales, Medios Ciudadanos y Comunitarios y Cinematografia), se encuentran constituidos y en proceso de legalización para iniciar su funcionamiento a partir del 01 de enero de 2016. Por otro lado los demas consejos de cultura y patrimonio se encuentran en funcionamiento conforme la norma lo establece hasta el 31 de diciembre de 2015. Por lo anterior se recomienda inciar el proceso de elección de los nuevos integrantes de estos para la siguiente vigencia.  </t>
  </si>
  <si>
    <t>77. Crear la estampilla Pro-Cultura para el Departamento.</t>
  </si>
  <si>
    <t>Estampilla Pro-Cultura creada  para el departamento.</t>
  </si>
  <si>
    <t xml:space="preserve">Mediante la Ordenanza 010 de Febrero 27 de 2012, se adopta la Estampilla Procultura del Departamento del Quindío la cual hasta la fecha se encuentra en funcionamiento y su recaudo se ha visto incrementado año a año, respetando la destinación de estos recursos conforme a la ordenanza en mención y demas normas que la reglamenten. </t>
  </si>
  <si>
    <t>310-5-1.3.39.27</t>
  </si>
  <si>
    <t>78. Crear el Sistema de Información Cultural.</t>
  </si>
  <si>
    <t>Sistema de Información Cultural Departamental creado.</t>
  </si>
  <si>
    <t>18. Implementación del sistema de información cultural en el departamento del Quindío</t>
  </si>
  <si>
    <t>Componente técnico</t>
  </si>
  <si>
    <t>Institucionalizar y poner en marcha el sistema departamental de cultura</t>
  </si>
  <si>
    <t>Se continua alimentando la base de datos de artistas del sector, encontrandose inscritos en el sistema Departamental de Información Cultural  actualmente 523 artistas,  se alimentó el espacio para la Secretaría de Cultura en la página web de la gobernación, se visita a todos los municipios del departamento del Quindío a las casas de cultura y bibliotecas recolectando  información referente a datos históricos (fecha de creación por medio de acuerdo o resolución), información acerca de las actividades que se desarrollan tanto en la casa de la cultura como en la biblioteca y registro fotográfico de las instalaciones.</t>
  </si>
  <si>
    <t>Campañas, publicidad y promoción</t>
  </si>
  <si>
    <t>310-5-1.3.40.28</t>
  </si>
  <si>
    <t>80. Apoyar nuevos proyectos concertados para el fomento de  las expresiones y actividades artísticas y culturales.</t>
  </si>
  <si>
    <t>Número de proyectos nuevos apoyados en el programa departamental de concertación.</t>
  </si>
  <si>
    <t>20.. Apoyo al arte y la cultura en todo el Departamento del Quindío</t>
  </si>
  <si>
    <t>Garantizar el acceso democrático a los recursos públicos para el fomento a las expresiones artísticas y la formación cultural.</t>
  </si>
  <si>
    <t xml:space="preserve">* En total durante los 4 años de gobierno se logrò apoyar un total de 225 proyectos concertados en las diferentes areas y lineas, orientados a consrvar, mejorar y difundir la cultura cafetera y demas artes propias del Departamento. *Por otro lado se ha realizado el seguimiento a los proyectos que fueron aprobados para la vigencia 2015 mediante el programa de concertación, a los cuales se les habia realizado el anticipio correspondiente para iniciar la ejecución del mismo.  * Se realiza la revisión al avance de la Asociación de musicos profesionales que reporta normalidad en la realización de los 8 talleres y 11 conciertos, en los municipios de genova, cordoba, pijao, buenavista, quimbaya, montenegro, circasia, filandia.
* De acuerdo a convenio firmado con el Fondo Mixto en la ejecución de diferentes actividades en los muicipios del Departamento del Quindio, y realización de diferentes actividades artisticas y culturales en los municipios del Quindío.  </t>
  </si>
  <si>
    <t>E.P.C. (05)
R.O (20)</t>
  </si>
  <si>
    <t>81. Apoyar nuevos eventos y actividades artísticas.</t>
  </si>
  <si>
    <t>Número de eventos y actividades artísticas y culturales apoyados.</t>
  </si>
  <si>
    <t xml:space="preserve">Apoyos culturales y artísticos </t>
  </si>
  <si>
    <t>79. Apoyar proyectos en el programa departamental de estímulos.</t>
  </si>
  <si>
    <t>Número de proyectos apoyados en el programa departamental de estímulos.</t>
  </si>
  <si>
    <t>310-5-1.3.40.29</t>
  </si>
  <si>
    <t>82. Incrementar el número de escuelas de formación artística y salas concertadas apoyadas.</t>
  </si>
  <si>
    <t>Número de Escuelas de formación artística y salas apoyadas.</t>
  </si>
  <si>
    <t>17. Incremento de la formación artística y cultural en todo el Departamento del Quindío.</t>
  </si>
  <si>
    <t>Garantizar  el acceso democrático a los recursos financieros para el fomento a las expresiones, actividades artísticas y la formación cultural</t>
  </si>
  <si>
    <t xml:space="preserve">*Se realizó revisión de la ejecución del convenio 003 de 2015, de la banda departamental en el que se realizaron 12 conciertos en el departamento del quindío.  Asi como el avance de la Asociación de musicos profesionales que reporta normalidad en la realización de los talleres.     </t>
  </si>
  <si>
    <t xml:space="preserve">Adquisición de bienes y servicios </t>
  </si>
  <si>
    <t>310-5-1.3.40.30</t>
  </si>
  <si>
    <t>83. Apoyar y articular la red de bibliotecas y ludotecas</t>
  </si>
  <si>
    <t>Número de  bibliotecas y ludotecas apoyadas y articuladas a la red.</t>
  </si>
  <si>
    <t>16. Fortalecimiento al plan departamental de lectura y bibliotecas en el Quindío</t>
  </si>
  <si>
    <t xml:space="preserve">Componente técnico 
</t>
  </si>
  <si>
    <t xml:space="preserve">Garantizar el acceso democrático a los recursos públicos para el fomento a las expresiones, actividades artísticas y la formación cultural, propiciando el intercambio, la renovación mediante el disfrute del arte y respeto por la diversidad </t>
  </si>
  <si>
    <t>84. Adoptar las políticas departamentales de formación, estímulos, concertación de proyectos, lectura, escritura y bibliotecas.</t>
  </si>
  <si>
    <t>Numero de Políticas departamentales de formación, estímulos, concertación de proyectos, lectura, escritura y bibliotecas.</t>
  </si>
  <si>
    <t>85. Aumentar el número de publicaciones a través del proyecto editorial Biblioteca de Autores Quindianos</t>
  </si>
  <si>
    <t>Número de libros publicados.</t>
  </si>
  <si>
    <t>310-5-1.3.41.31</t>
  </si>
  <si>
    <t>86. Aumentar el número de emisoras escolares y comunitarias vinculadas al proyecto radio ciudadanas espacios para la democracia.</t>
  </si>
  <si>
    <t>Número de emisoras comunitarias y escolares vinculadas.</t>
  </si>
  <si>
    <t>15. Fortalecimiento a la comunicación, ciudadanía y cultura en el departamento del Quindío</t>
  </si>
  <si>
    <t xml:space="preserve">Componente técnico </t>
  </si>
  <si>
    <t>Garantizar el reconocimiento de la diversidad y el diálogo cultural</t>
  </si>
  <si>
    <t xml:space="preserve"> Se consolida el estado actual y numero de emisoras escolares y comunitarias, inscritas en la red departamental, las cuales han sido asesoradas y acompañaas, de igual forma se les ha realizado seguimiento en cuanto a su funcionamiento e identificación de necesidades. Para esta fecha se cuenta con un total de 20 emisoras comunitarias y escolares inscritas en la red Departamental.</t>
  </si>
  <si>
    <t>87. Involucrar a los gestores culturales en procesos de formación de cultura ciudadana, política y ambiental.</t>
  </si>
  <si>
    <t>Número de gestores culturales involucrados en procesos de formación.</t>
  </si>
  <si>
    <t xml:space="preserve">* Se han realizado campañas orientadas a los gestores culturales con el fin de orientarlos y capacitarlos en temas de cultura ciudadana, politica y ambiental. </t>
  </si>
  <si>
    <t>310-5-1.3.41.32</t>
  </si>
  <si>
    <t>88. Incrementar número de proyectos dirigidos a poblaciones especiales.</t>
  </si>
  <si>
    <t>Número de proyectos apoyados.</t>
  </si>
  <si>
    <t>14. Apoyo al reconocimiento de la diversidad cultural en el departamento del Quindío</t>
  </si>
  <si>
    <t>Se brindó apoyo a los proyectos orientados a poblaiones especiales de concertación Departamental, en el cual se realizó la debida revisión técnica y de necesidades de los diferentes actores culturales y artisticos vinculados con poblaciones especiales</t>
  </si>
  <si>
    <t>Componente Técnico</t>
  </si>
  <si>
    <t>Otros (Seguridad social de los Artistas, 10% EPC)</t>
  </si>
  <si>
    <t>310-5-1.3.42.33</t>
  </si>
  <si>
    <t>89. Apoyar proyectos de investigación del patrimonio cultural en el PCC.</t>
  </si>
  <si>
    <t>19. Apoyo de los procesos de investigación, socialización y preservación de la cultura cafetera para el mundo en el departamento del Quindío.</t>
  </si>
  <si>
    <t>Proteger el patrimonio tangible e intangible de los quindianos, apoyando la creación de grupos de vigías del patrimonio y fortaleciendo los planes de manejo y salvaguardia de los bienes patrimoniales</t>
  </si>
  <si>
    <t xml:space="preserve">* Se brindó apoyo a los proyectos de concertación Departamental que por su naturaleza tenian relación directa o indirecta con el PCC. * Se contactó a personas del Departamento interesadas en formarse como vigías de patrimonio, para concretar las debidas capacitaciones desde la Secretaría de Cultura. </t>
  </si>
  <si>
    <t>90. Realizar  actividades de difusión del PCC e implementar plan de manejo.</t>
  </si>
  <si>
    <t>Número de actividades realizadas.</t>
  </si>
  <si>
    <t>Diseño e implementación y difusión de estrategias, planes, programas y política</t>
  </si>
  <si>
    <t>91. Aumentar el número de las personas formadas como vigías del patrimonio PCC.</t>
  </si>
  <si>
    <t>Número de personas formadas como vigías.</t>
  </si>
  <si>
    <t>Procesos de formación</t>
  </si>
  <si>
    <t>* Se planearon las diferentes capacitaciones en las cuales se esperan formar a las personas del Departamento del Quindío como vigías del patrimonio y/o en PCC.</t>
  </si>
  <si>
    <t>310-5-1.3.42.35</t>
  </si>
  <si>
    <t>92. Apoyar proyectos para inventariar, registrar, valorar y promover el patrimonio cultural y natural.</t>
  </si>
  <si>
    <t>13. Apoyo al reconocimiento, apropiación y salvaguardia del patrimonio cultural en el departamento del Quindío</t>
  </si>
  <si>
    <t xml:space="preserve">Apoyos Culturales y artísticos </t>
  </si>
  <si>
    <t xml:space="preserve">*Apoyo a los Municipios de Calarcá, Quimbaya, Buenavista, Pijao, Montenegro y al Fondo Mixto de la Cultura y las Artes del Departamento para desarrollar programas relacionados con la protección y difusión del patrimonio cultural del municipio en el PCC.                                                     </t>
  </si>
  <si>
    <t>IVA (47)</t>
  </si>
  <si>
    <t xml:space="preserve">Fecha :  </t>
  </si>
  <si>
    <t xml:space="preserve"> F-PLA-06- PROGRAMACIÓN PLAN DE ACCIÓN -         VIGENCIA 2015  Versión 03         05-07-2011</t>
  </si>
  <si>
    <t xml:space="preserve">DEPENDENCIA:  SECRETARIA DE AGRICULTURA, DESARROLLO RURAL Y MEDIO AMBIENTE </t>
  </si>
  <si>
    <t>CARGO: SECRETARIA DE PLANEACION</t>
  </si>
  <si>
    <t>AVANCE DE 
LA META</t>
  </si>
  <si>
    <t>% DE 
AVANCE</t>
  </si>
  <si>
    <t xml:space="preserve">VALOR
PROGRAMADO
</t>
  </si>
  <si>
    <t xml:space="preserve">VALOR EJECUTADO
</t>
  </si>
  <si>
    <t>% DE EJECUCION</t>
  </si>
  <si>
    <t xml:space="preserve">No. DE 
CONTRATOS </t>
  </si>
  <si>
    <t>VALOR 
COMPROMISOS</t>
  </si>
  <si>
    <t>VALOR DE LAS OBLIGACIONES</t>
  </si>
  <si>
    <t>% DE EJECUCIÓN 
CONTRATOS</t>
  </si>
  <si>
    <t>0312 - 5 - 1 11 72 73</t>
  </si>
  <si>
    <t>179. Brindar asistencia técnica a los municipios en la implementación del plan estratégico de Desarrollo Rural.</t>
  </si>
  <si>
    <t>Número de municipios que reciben asistencia técnica en la implementación del plan.</t>
  </si>
  <si>
    <t>82. Fortalecimiento de la  planeación territorial  del desarrollo  rural  en el Departamento del Quindío.</t>
  </si>
  <si>
    <t>SANDRA MANRIQUE SOLARTE</t>
  </si>
  <si>
    <t>180. Conformar y operar el CONSEA (Consejo  Seccional de Desarrollo Agropecuario, Pesquero, Forestal comercial y de Desarrollo Rural).</t>
  </si>
  <si>
    <t>CONSEA conformado y Operando.</t>
  </si>
  <si>
    <t xml:space="preserve">VF Adquisición de Bienes y Servicios </t>
  </si>
  <si>
    <t>181. Incrementar el número de Comités Municipales de Desarrollo Rural conformados y operando.</t>
  </si>
  <si>
    <t>Número de comités municipales de Desarrollo Rural conformados y operando</t>
  </si>
  <si>
    <t xml:space="preserve">Campañas de Publicidad y Promoción </t>
  </si>
  <si>
    <t>Se incrementó el número de comités municipales de Desarrollo Rural .</t>
  </si>
  <si>
    <t>182. Implementar el EVA / SIG en los municipios del departamento.</t>
  </si>
  <si>
    <t>Número de municipios con el  EVA/SIG, implementado</t>
  </si>
  <si>
    <t>Se implementó los EVA/SIG.</t>
  </si>
  <si>
    <t>183. Implementar Política Agropecuaria 2010-2015</t>
  </si>
  <si>
    <t>Número de Políticas implementadas</t>
  </si>
  <si>
    <t xml:space="preserve">Se realizó en los tres municipios la concientización de la importancia de los Equipos Asociativos para el fortalecimiento agropecuario para la Gobernación del Quindío, en especial para la secretaria de Agricultura, rural y medio ambiente, su contribución en el desarrollo económico de departamento y el aprovechamiento de los recursos, por lo cual se conformó un grupo de profesionales para apoyar en las diferentes áreas a las siguientes asociaciones: CORDOBA: Oportunidad Rural AGROFUTURO. ARMENIA: Oportunidad Rural JAC Nuevo Horizonte Armenia.  CALARCA: Oportunidad Rural Productores Agropecuarios de Calarcá, parte organizacional. Se realizó la visita a la Fundación Redes de Pijao, con el apoyo de todo el equipo SADRA. Se realizó la mesa temática con la Fundación Redes de Pijao y se estableció que no necesita un apoyo directo en la parte financiera, debido a que ellos tenían el apoyo de una contadora y del SENA.  Se realizó el acercamiento de la Comercializadora Origen, la cual preside el señor: Cesar Julio Guzmán comercializador de huevos al por mayor como una alternativa de poder mejorar la comercialización de la Asociación. Se realizó ordenamiento del archivo en medio físico y digital de los diferentes convenios y contratos que la SADRA viene manejando en los años 2010-2014.                                                                                                                                                                                                                                       </t>
  </si>
  <si>
    <t>184. Apoyar la implementación de  la estrategia de desarrollo rural con enfoque territorial 2010-2015 en los municipios del Quindío.</t>
  </si>
  <si>
    <t>Número de municipios apoyados en la implementación de la estrategia.</t>
  </si>
  <si>
    <t>Se apoyó la implementación  de la estrategia de desarrollo rural.</t>
  </si>
  <si>
    <t>0312 - 5 - 1 11 72 74</t>
  </si>
  <si>
    <t>185. Apoyar y fortalecer  procesos de encadenamiento productivo departamental y regional enmarcados dentro de las cadenas productivas reconocidas por el ministerio de agricultura y desarrollo rural.</t>
  </si>
  <si>
    <t xml:space="preserve">Número de encadenamientos productivos  enmarcados dentro de las cadenas productivas reconocidas por el ministerio de agricultura y desarrollo rural, apoyadas y/o fortalecidas </t>
  </si>
  <si>
    <t>83. Mejoramiento de la competitividad rural departamento del Quindío</t>
  </si>
  <si>
    <t>VF Desarrollo Económico, Productivo y social.</t>
  </si>
  <si>
    <t xml:space="preserve">Mejorar la competitividad rural del departamento del Quindio por medio del fortalecimiento a las cadenas productivas, las líneas productivas tradicionales y control fito y zoosanitario. </t>
  </si>
  <si>
    <t>Se apoyaron Encadenamientos que están entro de cadenas productivas, se asesoraron productores en la participación en el proyecto de valor agregado al fortalecimiento de las asociaciones del Departamento, reconocidas por  la secretaria de agricultura: Promisores Agroecológicos AGROSOLIDARIA, Frutos Córdoba, Mujeres Líderes Cafeteras, ASOGEX, Asociación de Desplazados Fe y Esperanza, Despertad Asociación. Fortalecimiento de las asociaciones del Departamento, Circasia y Armenia. APICULTURA para todos, ASOCADEQUIN. Se fortaleció  en el municipio de Buenavista la alianza productiva de plátano de la Asociación  COSECHAR. Se realizaron Charlas y reuniones con las asociaciones que manejan sistemas productivos pecuarios en los municipios de Filandia, Salento, Circasia y Calarcá. Se realizaron reuniones y visitas de campo con Alianzas Productivas de Pecuario sector ganadero Producción de Leche de los municipios de Calarcá, Salento, Buenavista y Armenia. Se realizó mediante entrevista-encuesta, el diagnóstico del estado de los encadenamientos de PLÁTANO, CÍTRICOS, GUADUA, FORESTAL  Y AGUACATE.  Con las personas que adelantan y o participan del proceso en el Departamento del Quindío y de esa manera continuar apoyando los procesos de estos encadenamientos desde la Secretaria de Agricultura. Se dio acompañamiento técnico  a los encadenamientos de plátano y aguacate en los municipios de La Tebaida, Quimbaya, Montenegro, Filandia y Armenia.</t>
  </si>
  <si>
    <t>SANDRA MILENA MANRIQUE SOLARTE</t>
  </si>
  <si>
    <t xml:space="preserve">186. Apoyar convenios para programas de buenas prácticas e iniciativas fito y zoosanitarias. </t>
  </si>
  <si>
    <t>Número de convenios apoyados</t>
  </si>
  <si>
    <t xml:space="preserve">Adquisición de Bienes y Servicios </t>
  </si>
  <si>
    <t>Se apoyaron ferias AGROEMPRESARIALES en los municipios de Circasia, Génova, Buenavista, Córdoba y Pijao. Se brindó acompañamiento y asesoría a las asociaciones de encadenamiento lácteo en los municipios de Salento y Calarcá. Se brindó apoyo constante al proyecto de buenas prácticas agrícolas en el  municipio de Quimbaya en este momento ya se encuentran certificadas las 55  PREDIOS  beneficiarias del programa llegando así aun 100% de predios certificados, también se brindó acompañamiento  a los municipios de Salento y la tebaida  los cuales están certificados en un  100%. Se realizaron 80 visitas y 8 talleres a grupos asociativos. Se realizaron las visitas a Grupos Asociativos para lo cual se concretó con anterioridad la visita que se realizaría. con  cada  Representante Legal y  con base  en  la información suministrada  apoyar el fortalecimiento y emprendimiento rural . Se realizó acercamiento con ASOCAFES GENOVA, CAFÉ MUJER, CAFÉ CORDILLERANOS, ASOAGROPIJAO, CAFES QUIMBAYA, implementando una lista de chequeo ambiental, la cual fue aplicada en predios de propietarios de los asociados,  en el municipio de Génova fueron intervenidos 10, en Calarcá 5 y en Pijao 3.  Además se realizó sensibilización sobre el manejo ambiental amigable con el ecosistema bajo un enfoque de CAFÉ SUSTENTABLE,  para ello se prepararon 3 charlas que fueron presentadas a los asociados de CAFÉ MUJER, ASOAGROPIJAO, CAFES QUIMBAYA. Visitas a 5 asociaciones de los municipios de Circasia, Córdoba, Montenegro y Armenia. Asesorías técnicas en 35 predios del municipio de Filandia.</t>
  </si>
  <si>
    <t>187. Apoyar líneas agropecuarias productivas tradicionales del departamento del Quindío</t>
  </si>
  <si>
    <t>Número de iniciativas apoyadas.</t>
  </si>
  <si>
    <t>Se hizo el acercamiento con la facultad de Ingeniería Agroindustrial de la Universidad La Gran Colombia. Se hizo el acercamiento con la facultad de Ingeniería de Alimentos de la Universidad del Quindío. Se hizo el acercamiento con la Unidad Municipal de Asistencia Técnica Agropecuaria (UMATA).Se hizo el acercamiento con el Instituto Colombiano Agropecuario (ICA). Se realizó fortalecimiento técnico por medio de visitas a grupos asociativos agrícolas generando nuevas alternativas de mercado como es la implementación y búsqueda de mercados campesinos ferias empresariales en los municipios de La Tebaida, Córdoba, Pijao y Montenegro. Través de 4 charlas  sobre Buenas Prácticas de Manufactura, convocando a las siguientes asociaciones: ASOPORQUIM (Asociación de porcicultores de Quimbaya). ASOCAPAORQUIM (Asociación de caña y panela orgánica de Quimbaya. ASOHOMUPROF (Asociación de Hombres y Mujeres productores de flores en Filandia). ASOTRAAGRO (Asociación de Trabajadores del Agro en la Tebaida). Visitas de fortalecimiento técnico a asociaciones agropecuarias de los municipios de Córdoba, Buenavista, Génova y Pijao.</t>
  </si>
  <si>
    <t xml:space="preserve">0312 - 5 - 1 11 72 75 </t>
  </si>
  <si>
    <t xml:space="preserve">190. Apoyar programas de investigación aplicada a la producción sustentable. </t>
  </si>
  <si>
    <t>Número de programas de investigación aplicada apoyados.</t>
  </si>
  <si>
    <t>84. Mejoramiento de la producción agropecuaria sostenible en el departamento del Quindío.</t>
  </si>
  <si>
    <t xml:space="preserve">Mejorar la planificación en la producción mediante la inclusión de la investigación tecnologica aplicada al sector agropecuario promoviendo la implementación de estrategias para la promoción de la participación de la juventud en el desarrollo. </t>
  </si>
  <si>
    <t>Se realizó seguimiento documental del convenio de transferencia tecnología e innovación, entre la Gobernación del Quindío y la Universidad del Quindío No. J-088 de 2012, en cuanto a la producción del plátano, con el objetivo de conocer el proceso llevado a cabo durante los periodos comprendidos desde el 2012 al 2015.</t>
  </si>
  <si>
    <t>191. Apoyar  programas de actualización ó transferencia de tecnología y conocimiento.</t>
  </si>
  <si>
    <t>Número de programas de actualización ó transferencia de tecnología y conocimiento apoyados.</t>
  </si>
  <si>
    <t>Se realizó seguimiento al convenio de transferencia tecnología e innovación, “Quindío vive digital”; mediante la comunicación por medio de llamada telefónica y correo electrónico a cada una de las asociaciones, junta de acción comunal, fundación y demás organizaciones beneficiarias, de los documentos faltantes en la lista de chequeo del comodato y así proceder a la legalización y entrega de computadores portátil.</t>
  </si>
  <si>
    <t>Adquisición de bienes y servicios</t>
  </si>
  <si>
    <t>192. Vincular jóvenes a programas de relevo generacional en el agro.</t>
  </si>
  <si>
    <t>Número de jóvenes vinculados a programas de relevo generacional.</t>
  </si>
  <si>
    <t>Se vincularos jóvenes rurales en programas que beneficiaban el agro en el Departamento del Quindío.</t>
  </si>
  <si>
    <t xml:space="preserve">0312 - 5 - 1 11 72 76 </t>
  </si>
  <si>
    <t xml:space="preserve">193. Apoyar proyectos productivos con énfasis en seguridad alimentaria dirigidos a grupos poblacionales vulnerables. </t>
  </si>
  <si>
    <t>Número de proyectos  apoyados.</t>
  </si>
  <si>
    <t>85. Fortalecimiento a programas de seguridad alimentaria en el departamento del Quindío</t>
  </si>
  <si>
    <t>Aumentar la capacidad de producción y adquisición de alimentos sanos e inocuos de la población Quindiana que presenta altos grados de vulnerabilidad.</t>
  </si>
  <si>
    <t xml:space="preserve">194. Incrementar el número de convenios en ejecución para consecución y/o suministro de material de propagación de los productos agropecuarios considerados dentro de los proyectos de seguridad alimentaria. </t>
  </si>
  <si>
    <t>Número de convenios en ejecución para consecución y/o suministro de material de propagación.</t>
  </si>
  <si>
    <t>V.F. Adquisición de bienes y servicios</t>
  </si>
  <si>
    <t xml:space="preserve">Se incrementó el número de convenios en ejecución para consecución y/o suministro de material de propagación de los productos agropecuarios considerados dentro de los proyectos de seguridad alimentaria. </t>
  </si>
  <si>
    <t>195. Realizar asistencia técnica a proyectos de mejora en centros de abastecimiento urbano municipales.</t>
  </si>
  <si>
    <t>Número de proyectos de mejora en centros de abastecimiento urbano municipales que reciben asistencia técnica.</t>
  </si>
  <si>
    <t xml:space="preserve">Utilizando los diagnósticos existentes de los centros de abastecimiento urbanos se elaboró dos proyectos dirigidos para los municipios de Calarcá y Montenegro donde se percibía la situación más crítica,  por esto se tomó la línea de frutas y verduras de estas plazas de mercado  y se planteó  la remodelación de la estructura física  de dichos expendios ya que esta se ve muy deteriorada  y hacen que estos centros estén siendo pasados por alto ya que aparentan no presentar ningún beneficio importante  a la comunidad y por esto se pretende mejorar la presentación y brindar una buena higiene de dichos lugares para incentivar a la compra y disminuir la tasa de desempleo actual.  </t>
  </si>
  <si>
    <t xml:space="preserve">0312 - 5 - 1 11 73 77 </t>
  </si>
  <si>
    <t xml:space="preserve">196. Apoyar a los municipios en la incorporación de áreas destinadas al cultivo de café </t>
  </si>
  <si>
    <t>Número de municipios apoyados</t>
  </si>
  <si>
    <t>86. Mejoramiento de la competitividad de la actividad cafetera en el departamento del Quindío</t>
  </si>
  <si>
    <t xml:space="preserve">Aplicar mecanismos de reingeniería de los sistemas productivos, para la ampliación del criterio y filosofía de producción limpia, sostenible, vibale, amigable con el medio ambiente, dinámica ecosistémica. </t>
  </si>
  <si>
    <t>Se brindó fortalecimiento en el área productiva de la asociación café mujer en córdoba, en el manejo agronómico del cultivo, beneficio húmedo, beneficio seco  empacado y comercialización.  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para tal efecto se visitaron 11 predios en el municipio de Génova, Tres (3) predios en  Municipio de Pijao y cinco Predios en municipio de Calarcá, Discriminados así; Predios visitados Génova Vereda el Dorado 2 (dos) Vereda Sanjuán 4 (cuatro) Vereda CUMARAL 1 (uno) Vereda Esmeralda1 (uno) Vereda CEDRAL 1 (uno)  Vereda la Granja 1 (uno) Vereda las Brisas 1.  Predios Visitados Pijao: Vereda patio bonito 1 (uno) Vereda la MAIZENA 1 (uno) Vereda el verdal 1(uno).  Predios Visitados Calarcá: Vereda las Palmas 3 (tres) Vereda la Paloma 2 (2).</t>
  </si>
  <si>
    <t xml:space="preserve">197. Realizar estudio de viabilidad de sistemas productivos con valor agregado , aplicables en zonas tradicionales productoras. </t>
  </si>
  <si>
    <t>Estudio de viabilidad de sistemas productivos con valor agregado  realizado.</t>
  </si>
  <si>
    <t>Estudios</t>
  </si>
  <si>
    <t>Para el cumplimiento de la Meta establecida anteriormente, las actividades que se desarrollaron fueron las siguientes: visita a la líder del programa de jóvenes rurales del SENA para articular actividades con dicha institución con el fin de dar acompañamiento técnico a los mismos, posteriormente se acompañó los grupos asociativos de Calarcá, Génova Pijao, y Córdoba, en programas con jóvenes rurales, además a esto se realizó charlas en instituciones educativas en Armenia, Quimbaya, La Tebaida sobre la importancia en producción de cafés diferenciados y acompañamiento técnico al grupo de Jóvenes Asojex del municipio de Buenavista.</t>
  </si>
  <si>
    <t>198. Apoyar  programas de fomento de la producción cafetera con jóvenes rurales.</t>
  </si>
  <si>
    <t xml:space="preserve">0312 - 5 - 1 11 73 78 </t>
  </si>
  <si>
    <t>199. Incrementar el número de predios participantes en proyectos de saneamiento, mejoramiento y conservación del medioambiente.</t>
  </si>
  <si>
    <t>Número de predios participantes en proyectos de saneamiento, mejoramiento y conservación del medioambiente.</t>
  </si>
  <si>
    <t>87. Fortalecimiento a la sostenibilidad productiva y ambiental del paisaje cultural cafetero en el departamento del Quindío</t>
  </si>
  <si>
    <t>Componente Ambiental</t>
  </si>
  <si>
    <t>Fomentar acciones y procesos que coadyuden a la sostenibilidad productiva y ambiental al paisaje cultural cafetero (PCC)</t>
  </si>
  <si>
    <t>Se realizaron visitas de apoyo a productores de Mora y Aguacate del municipio de Pijao.</t>
  </si>
  <si>
    <t>200. Apoyar el incremento de las hectáreas de café sembradas en el departamento</t>
  </si>
  <si>
    <t>Número de hectáreas de café sembradas en el departamento</t>
  </si>
  <si>
    <t>Se realizaron visitas de acompañamiento técnico a los pequeños y medianos productores de café en los municipios de Quimbaya, La Tebaida, Montenegro, Filandia y Armenia.  Acompañamiento y apoyo técnico a través de visita en predios en lo concerniente a monitoreo y  trazabilidad en diferentes fases o etapas del proceso productivo en el cultivo de café o producción  primaria. Predio la Divisa.  Acompañamiento técnico a pequeño productor del municipio de La Tebaida, vereda El Cinco, finca Villa Elena. Del señor Jorge Alirio Pinzón quien está clasificado dentro del rango de pequeño caficultor.  Acompañamiento técnico y de apoyo en los sectores.  o Diez (10)  predios de pequeño caficultor acompañados y apoyados, en el sector de zona, rurales de los municipios de  Quimbaya, La Tebaida, Montenegro, Filandia y Armenia   orientados en cuanto al aspecto  del agro clima que es factor preponderante en la producción del grano.</t>
  </si>
  <si>
    <t xml:space="preserve">0312 - 5 - 1 18 94 114 </t>
  </si>
  <si>
    <t>293. Armonizar los procesos de gestión para la protección del recurso hídrico en las cuencas abastecedoras, según los lineamientos de la Corporación Autónoma Regional CRQ</t>
  </si>
  <si>
    <t xml:space="preserve">Número de acciones realizadas en los municipios con cuencas abastecedoras para la protección del recurso hídrico articulado con CRQ </t>
  </si>
  <si>
    <t>88. Aplicación de mecanismos de gestión del recurso hídrico en el departamento del Quindío</t>
  </si>
  <si>
    <t>Articular procesos de gestión para la protección del recurso hídrico en las cuencas abastecedoras</t>
  </si>
  <si>
    <t>Armonizar los procesos de gestión para la protección del recurso hídrico en las cuencas abastecedoras, según los lineamientos de la Corporación Autónoma Regional CRQ.</t>
  </si>
  <si>
    <t xml:space="preserve">0312 - 5 - 1 18 94 115 </t>
  </si>
  <si>
    <t>294. Compra de predios e implementación de estrategías de manejo y protección ambiental en áreas de importancia estratégica para la conservación del recurso hídrico (art. 111 ley 99 de 93) en el departamento del Quindío</t>
  </si>
  <si>
    <t>Número de predios adquiridos o estrategías implementadas para el manejo y protección de ecosistemas estratégicos</t>
  </si>
  <si>
    <t>89. Aplicación de mecanismos de protección ambiental en el departamento del Quindío</t>
  </si>
  <si>
    <t>Componente ambiental</t>
  </si>
  <si>
    <t>Implementación de Actividades de los PMA en los predios de conservación propiedad de la Gobernación del Quindío</t>
  </si>
  <si>
    <t>R.0 (20) Ley de Tierras</t>
  </si>
  <si>
    <t>Adquisición de bienes muebles</t>
  </si>
  <si>
    <t xml:space="preserve">0312 - 5 - 1 18 95 116 </t>
  </si>
  <si>
    <t>295. Apoyar a la CRQ al aumento del número de áreas protegidas; áreas en conservación y rondas hídricas con programas de educación ambiental.</t>
  </si>
  <si>
    <t>Número de áreas protegidas con programas de guianza ambiental y senderos ecológicos habilitados.</t>
  </si>
  <si>
    <t>90. Protección de áreas en conservación en el departamento del Quindío</t>
  </si>
  <si>
    <t xml:space="preserve">Mitigar el deterioro de los ecosistemas de las áreas de conservación, especialmente en las zonas de acceso y áreas aptas para la circulación relacionadas con procesos de guianza e interpretación ambiental y educación ambiental. </t>
  </si>
  <si>
    <t xml:space="preserve">Realización y apoyo a los programas de educación ambiental de la SADRA( temas: gimnasio ambiental con énfasis en manejo integral de Residuos Sólidos – R.S., volcán cerro machín, uso consciente del agua, cambio climático y paisaje cultural cafetero) en los municipios de Filandia, Calarcá, Salento, Génova, Barcelona, Montenegro y Armenia. Se realizó acompañamiento y se participó de mesa de trabajo con el fin de identificar áreas protegidas y rondas hídricas para su buena planificación, además se trataron otros temas referentes a la identificación de impactos. En el municipio de Pijao, córdoba y Génova. Se realizó visita de acompañamiento a los productores de los municipio de Calarca, Pijáo y Génova el fortalecimiento de esquemas productivos acordes con las necesidades de protección y conservación del entorno natural   en frutales de clima frio y hortalizas. </t>
  </si>
  <si>
    <t>0312 - 5 - 1 18 95 117</t>
  </si>
  <si>
    <t xml:space="preserve">296. Apoyar programas de educación ambiental en áreas protegidas del departamento de acuerdo a su biodiversidad en flora, fauna y recursos hídricos </t>
  </si>
  <si>
    <t xml:space="preserve">Número de programas de educación ambiental apoyados en áreas de conservación estratégica. Propiedad Gobernación del Quindío </t>
  </si>
  <si>
    <t>91. Implementación procesos de educación ambiental en el departamento del Quindío</t>
  </si>
  <si>
    <t>Se realizaron capacitaciones con los miembros del grupo asociativo ASOPROLACIR  en cuanto a manejo de residuos sólidos. Se realizaron visitas de reconocimiento y diagnóstico de necesidades de los municipios de Calarcá y Filandia.</t>
  </si>
  <si>
    <t>Adquisición de Bienes y servicios</t>
  </si>
  <si>
    <t xml:space="preserve">297. Fortalecer los comités interinstitucionales relacionados con el Sistema Departamental de Áreas Protegidas, el Distritos integrado de la cuenca Alta del Río Quindío y el Comité Interinstitucional de Educación Ambiental (CIDEA) </t>
  </si>
  <si>
    <t>Comité fortalecido</t>
  </si>
  <si>
    <t>Se realizaron visitas para conocer el estado actual de los sistemas municipales de áreas protegidas “Simap” de los municipios de Calarcá y Filandia.</t>
  </si>
  <si>
    <t xml:space="preserve">0312 - 5 - 1 18 95 118 </t>
  </si>
  <si>
    <t>298. Apoyar el proceso de asistencia pedagógica  para la actualización y fortalecimiento del componente ambiental en los PEI , con énfasis en: Paisaje  Cultural Cafetero, cambio climático; gestión del riesgo; cultura del agua; biodiversidad y el comparendo ambiental.</t>
  </si>
  <si>
    <t xml:space="preserve">Número de centros educativos rurales asistidos pedagógicamente en educación ambiental </t>
  </si>
  <si>
    <t>92. Apoyo al sector educativo para implementación del componente ambiental en los PEI en el departamento del Quindío</t>
  </si>
  <si>
    <t>Conservación ambiental en el departamento del Quindio, por medio del fortalecimiento de los procesos educativos en las instituciones rurales del departamento</t>
  </si>
  <si>
    <t>Se acompañaron 8 Instituciones Educativas rurales  en los municipios de Calcará, Buenavista, Filandria y Salento para el fortalecimiento de los PEI en el componente ambiental. Boquia sede Canaán Salento. Boquia sede la Nubia Salento. San José sede San Pablo Filandia. San José sede Paraíso Filandia. BAUDILIO Montoya Calarcá. BAUDILIO Montoya sede Potosí Calarcá. San Rafael sede Perpetuo Socorro Calarcá. Rio Verde Bajo Buenavista. Se realizaron Talleres dirigido a niños en edad escolar donde  se  expuso  con  material  Audiovisual  y se  dialogó sobre   temas  actuales  de  Paisaje  Cultural  Cafetero, Cambio climático, Gestión del riesgo  , Cultura  del agua , Comparendo  Ambiental  y  Biodiversidad en 8 instituciones rurales del Departamento del Quindío. Se realizó el acompañamiento a 8 instituciones asociativas de los municipios de La Tebaida, Quimbaya Montenegro y Armenia, brindándoles asesoría para el fortalecimiento del PEI en el componente ambiental, las cuales son: Naranjal, Quimbaya. Ramón Mesa Londoño, Quimbaya.  Sede Pantanillo, Armenia. El Caimo sede La Esperanza, Armenia. El Caimo sede El Caimo, Armenia. La Gran Colombia, Montenegro. Centro Docente Marco Fidel Suarez, Montenegro. La Popa, de La Tebaida. Se realizaron charlas o talleres dirigidos a niños en edad escolar en los siguientes temas: Paisaje  Cultural Cafetero, Cambio Climático; gestión del riesgo; cultura del agua; biodiversidad y el comparendo ambiental, en 9 instituciones educativas rurales en los municipios del objeto contractual. Estas charlas se dictaron en: El Caimo sede la esperanza, Armenia. El Caimo sede El Caimo, Armenia. Naranjal, Quimbaya. Ramón Mesa Londoño, Quimbaya. La Gran Colombia, Montenegro. Marco Fidel Suarez, Montenegro. El Caimo Sede Pantanillo, Armenia. La Popa, de La Tebaida. Centro Docente la Irlanda, de La Tebaida.</t>
  </si>
  <si>
    <t>Campañas, Publicidad y Promoción</t>
  </si>
  <si>
    <t>Adquisición de Bienes y Servicios</t>
  </si>
  <si>
    <t xml:space="preserve">0312 - 5 - 1 18 96 119 </t>
  </si>
  <si>
    <t xml:space="preserve">299. Apoyar instituciones y organizaciones ambientales al desarrollo de programas de buenas prácticas ambientales acorde con el desarrollo productivo del departamento. </t>
  </si>
  <si>
    <t xml:space="preserve">Número de instituciones y organizaciones ambientales apoyadas en buenas prácticas ambientales. </t>
  </si>
  <si>
    <t>93. Diseño de buenas practicas ambientales en el departamento del Quindio.</t>
  </si>
  <si>
    <t xml:space="preserve">Componente Técnico </t>
  </si>
  <si>
    <t>Incrementar el número de programas de Buenas Prácticas Ambientales a través del apoyo y acompañamiento a instituciones  y organizaciones propias del sector.</t>
  </si>
  <si>
    <t>144 visitas, 18 charlas, 7 talleres. Actividades de seguimiento, acompañamiento y apoyo técnico. 10 Asociaciones intervenidas  en 6 municipios. Montenegro, Quimbaya, Calcará, Pijao, Córdoba, y Filandia. Municipio de Calarcá, beneficiarios proyecto BPA, asociaciones FUCOVER (Travesías) ASOPROAGROPC (Q/negra) la cajetilla (Q/negra) ASOPICOPROASTOCAL (Santo Domingo Alto). Asociación de cafés especiales Cordilleranos del Quindío. Municipio de Quimbaya, Instituciones Educativas, Naranjal, ramón Mesa Londoño. Asociación de productores Cafés especiales y APRAQUIM. Municipio de Montenegro, instituciones educativas La Gran Colombia y Marco Fidel Suarez. Municipio de Córdoba, asociación de mujeres cafeteras. Inducción sobre el programa Seguridad Alimentaria, recepción de listado de Predios rurales beneficiarios de acuerdo al municipio correspondiente, desplazamiento hacia los predios con el fin de hacer el debido seguimiento y control al programa, además de incentivar al Agricultor a continuar practicando la filosofía RESA, as{i como implementar unas Buenas Prácticas Ambientales que permitan la conservación del medio ambiente. Se realizaron visitas a los establecimientos turísticos y hoteleros del departamento del Quindío buscando fomentar la certificación de los hoteles. Buscando mejorar la calidad de vida de los propietario y empleados que se dedican al turismo rural del departamento del Quindío y general una conciencia ambiental y ecológica para disminuir el impacto ambiental que general el alto turismo que llega al departamento. Se visitaron predios de pequeños productores de plátano y aguacate de los municipios de Génova, Pijao, Calarcá y Córdoba.</t>
  </si>
  <si>
    <t>RO
REGALIAS</t>
  </si>
  <si>
    <t xml:space="preserve">0312 - 5 - 1 18 96 120 </t>
  </si>
  <si>
    <t xml:space="preserve">300. Apoyar a los sectores productivos para la sostenibilidad ambiental a través de convenios, como apoyo de acuerdos para producción limpia y sostenible. </t>
  </si>
  <si>
    <t xml:space="preserve">Número de acuerdos apoyados para la aplicación de sistemas de producción limpia y sostenible a los sectores productivos. </t>
  </si>
  <si>
    <t>94. Apoyo a los acuerdos de producción limpia y sostenible en el sector productivo en el departamento del Quindío</t>
  </si>
  <si>
    <t xml:space="preserve">Fortalecimiento de la producción agropecuaria mejorando la implementación y adopción de los procesos de producción limpia y sostenible. </t>
  </si>
  <si>
    <t>301. Promover actividades de aprovechamiento forestal</t>
  </si>
  <si>
    <t>Número de programas</t>
  </si>
  <si>
    <t>Se organizaron actividades de aprovechamiento forestal para el Departamento del Quindío.</t>
  </si>
  <si>
    <t>0312 - 5 - 1 18 96 122</t>
  </si>
  <si>
    <t>303. Apoyar y acompañar a los municipios en el desarrollo de las determinantes de prevención, mitigación y corrección de impactos ambientales para los sectores productivos priorizados que deben incorporarse a los POTs municipales, y acompañar a los municipios en su implementación.</t>
  </si>
  <si>
    <t xml:space="preserve">Número de municipios apoyados en el desarrollo de determinantes de prevención, mitigación y corrección de impactos ambientales para los sectores productivos priorizados. </t>
  </si>
  <si>
    <t>95. Implementación de la valoración de impactos ambientales en los sectores productivos en los POT´s municipales del Quindío</t>
  </si>
  <si>
    <t>Los Planes de Ordenamiento Territorial cuentan con los ejes estructuran tés facilitando la identificación de los impactos ambientales por los sectores productivos y sustentabilidad ambiental para el buen desarrollo de las actividades económicas.</t>
  </si>
  <si>
    <t>0312 - 5 - 1 19 98 126</t>
  </si>
  <si>
    <t>315. Brindar apoyo técnico a las entidades territoriales para incorporar los objetivos de calidad paisajística en un instrumento de ordenamiento territorial supramunicipal para áreas urbanas y rurales.</t>
  </si>
  <si>
    <t>Número de entidades territoriales apoyadas para incorporar los objetivos de calidad paisajística en un instrumento de ordenamiento territorial supramunicipal para áreas urbanas y rurales.</t>
  </si>
  <si>
    <t>97. Apoyo al manejo y gestión sustentable del paisaje  Departamento del Quindío.</t>
  </si>
  <si>
    <t xml:space="preserve">Componente Técnico: </t>
  </si>
  <si>
    <t>Disminución del deterioro paisaje quindiano</t>
  </si>
  <si>
    <t xml:space="preserve">Se recolectó información en la CRQ con la funcionaria  designada, la cual   permite identificar los tipos de afectaciones al medio ambiente ocasionados al paisaje cultural cafetero con la minería ilegal e informal, se apoyo la elaboración de un  documento técnico que estudie, identifique y proponga la cartografía de los paisajes del Quindío como base para su gestión sustentable de los siguientes municipios del departamento del Quindío la  tebaida, Génova y Calarcá. </t>
  </si>
  <si>
    <t>316. Apoyar la elaboración de un documento técnico que estudie, identifique y proponga la  cartografía de los paisajes del Quindío como base para su gestión sustentable.</t>
  </si>
  <si>
    <t>Documento técnico  elaborado que contenga la cartografía departamental de los componentes del paisaje.</t>
  </si>
  <si>
    <t>Se llevó a cabo acercamiento con los funcionarios  de la secretaria de agricultura al municipio de tebaida, Génova y la tebaida a las alcaldías con el fin de llevar a realizar una socialización donde se explicó la importancia de las seis apuestas territoriales del modelo ocupacional departamental (2013-2027).</t>
  </si>
  <si>
    <t>317. Fomentar la legalización de las actividades de pequeña minería y pequeña empresa en los municipios del Quindío.</t>
  </si>
  <si>
    <t>Número de municipios con actividades de fomento de la legalidad de actividades mineras.</t>
  </si>
  <si>
    <t>Desarrollo Económico</t>
  </si>
  <si>
    <t>Se apoyó a la CRQ  en los municipios de la tebaida, Calcará, y Génova  en unas visitas realizadas en el sector  minero siguiendo las pautas de las licencias otorgadas por la corporación autónoma del Quindío verificando la legalización de las actividades de pequeña minería y pequeña empresa en los Municipios del Quindío si están cumpliendo las normas y que no estén causando o generando un gran impacto ambiental.</t>
  </si>
  <si>
    <t xml:space="preserve">318. Proteger el paisaje de los efectos que pueda causar la megaminería mediante vías legales y movilización social </t>
  </si>
  <si>
    <t>Número de intervenciones megaminerías en el paisaje cultural cafetero del departamento.</t>
  </si>
  <si>
    <t xml:space="preserve">Se recolecto información  de datos de las organizaciones  de mineros en el  Departamento del Quindío para conocer su estado de  legalidad, ubicación y localización en las áreas productivas, Se recopilo listas  de las organizaciones de minería legal e informal, con dicha información se elaboro de un documento técnico que estudie, identifique y proponga la cartografía de los paisajes del Quindío como base para su gestión sustentable con los compañeros que le asignaron las mismas metas.   </t>
  </si>
  <si>
    <t>Fecha :</t>
  </si>
  <si>
    <t>DEPENDENCIA: SECRETARIA DE EDUCACIÓN</t>
  </si>
  <si>
    <t xml:space="preserve">VALOR
 PROGRAMADO </t>
  </si>
  <si>
    <t>FUNSIONARIO RESPONSABLE</t>
  </si>
  <si>
    <t>314-5-1.1.1.1</t>
  </si>
  <si>
    <t>1. Incrementar el número de niños y niñas menores de 5 años vinculados a programas de educación inicial, con bilingüismo, nuevas tecnologías, ciudadanía y valores.</t>
  </si>
  <si>
    <t>Número de niñas y niños menores de 5 años vinculados a programas de educación inicial.</t>
  </si>
  <si>
    <t>1. Fortalecimiento de la atención integral en el marco de la educación inicial para mi mundo mis juegos y mis letras en el Departamento, Quindío.</t>
  </si>
  <si>
    <t>Desarrollo Social</t>
  </si>
  <si>
    <t>Articular los agentes educativos que atienden la población menor de cinco años con los lineamientos del ministerio de educación atreves del acompañamiento y asesoría de la secretaria de educación departamental</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</si>
  <si>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</si>
  <si>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SGP (25)</t>
  </si>
  <si>
    <t xml:space="preserve">MARIA VICTORIA 
FERNANDEZ GARZON </t>
  </si>
  <si>
    <t>314-5-1.1.1.2</t>
  </si>
  <si>
    <t>2. Incrementar los  convenios interinstitucionales suscritos para la atención integral de la primera infancia, incluyendo nuevas tecnologías y bilingüismo.</t>
  </si>
  <si>
    <t>Número de convenios suscritos.</t>
  </si>
  <si>
    <t xml:space="preserve">Componente institucional </t>
  </si>
  <si>
    <t>314-5-1.1.1.3</t>
  </si>
  <si>
    <t>3. Incrementar el número de docentes de preescolar y madres comunitarias capacitadas en el uso de nuevas tecnologías y bilingüismo para la promoción de competencias en educación inicial.</t>
  </si>
  <si>
    <t>Número de docentes de preescolar y madres comunitarias capacitadas en nuevas tecnologías y bilingüismo para la promoción de competencias en educación inicial.</t>
  </si>
  <si>
    <t xml:space="preserve">Apoyo institucional </t>
  </si>
  <si>
    <t>Se han capacitado 200 ACTORES EDUCATIVOS, en dos ejes temáticos, NUEVAS TECNOLOGÍAS y BILINGÜISMO para Educación Inicial. De ellos 55 son Docentes vinculados a la Secretaría de Educación Departamental del Quindío en PREESCOLAR,  ubicados en la I.E. San Bernardo de Calarcá.</t>
  </si>
  <si>
    <t>314-5-1.1.2.4</t>
  </si>
  <si>
    <t>4. Incrementar el número de estudiantes que mejoran los resultados en las pruebas SABER 3.</t>
  </si>
  <si>
    <t>Número de estudiantes que mejoran los resultados en las pruebas SABER 3.</t>
  </si>
  <si>
    <t>2. Desarrollo de estrategias de evaluación de actores educativos e instituciones educativas en el Departamento del Quindío.</t>
  </si>
  <si>
    <t>Mejoran los niveles de desempeño de los estudiantes que presentan pruebas saber en los grados 3, 5 9 y 11 en competencias básicas en las Instituciones educativas del Departamento.</t>
  </si>
  <si>
    <t>SGP</t>
  </si>
  <si>
    <t>5. Incrementar el número de estudiantes que mejoran los resultados en las pruebas SABER 5.</t>
  </si>
  <si>
    <t>Número de estudiantes que mejoran los resultados en las pruebas SABER 5.</t>
  </si>
  <si>
    <t>6. Incrementar el número de estudiantes que mejoran los resultados en las pruebas SABER 9.</t>
  </si>
  <si>
    <t>Número de estudiantes que mejoran los resultados en las pruebas SABER 9.</t>
  </si>
  <si>
    <t>7. Aumentar el número de instituciones que suben de rango en las pruebas externas SABER 11..</t>
  </si>
  <si>
    <t>Número de instituciones que suben de rango en las pruebas externas SABER 11.</t>
  </si>
  <si>
    <t>10. . Fortalecimiento e implementación de redes de aprendizaje.</t>
  </si>
  <si>
    <t>Número de redes académicas fortalecidas.</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</si>
  <si>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</si>
  <si>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8. Implementar el plan de formación y capacitación docente en competencias básicas, específicas y transversales.</t>
  </si>
  <si>
    <t>Número de planes de formación y capacitación implementados.</t>
  </si>
  <si>
    <t>El PLAN DE CAPACITACIÓN Y FORMACIÓN DOCENTE para el año 2015,  se lleva a cabo a través de acuerdo de cooperación con el Banco BBVA donde se están formando a 40 docentes y directivos docentes en Talleres de emprendimiento en educación financiera.</t>
  </si>
  <si>
    <t xml:space="preserve">9. Implementar el plan de lectura y escritura.. </t>
  </si>
  <si>
    <t>Plan de lectura y escritura implementado.</t>
  </si>
  <si>
    <t>Se tiene implementado el PLAN DE LECTURA Y ESCRITURA, en las 54 Instituciones Educativas del Departamento, a través de la ejecución del  PLAN NACIONAL DE LECTURA Y ESCRITURA, diseñado e impulsado por el MEN.</t>
  </si>
  <si>
    <t>11. Fortalecimiento al plan de apoyo a la educación rural.</t>
  </si>
  <si>
    <t>Plan de apoyo a la educación rural fortalecido.</t>
  </si>
  <si>
    <t>En el 2015 se dotaron con 86 juegos de GUIAS DE APRENDIZAJE DE ESCUELA NUEVA a las sedes educativas rurales de los municipios de Génova y Pijao y se continua con el proceso de ESCUELA NUEVA implementada en las sedes rurales del departamento.</t>
  </si>
  <si>
    <t>12. Aumentar el número de sedes educativas con jornadas extendidas para la profundización en ciencia y tecnología..</t>
  </si>
  <si>
    <t>Número de sedes educativas con jornadas extendidas para la profundización en ciencia y tecnología.</t>
  </si>
  <si>
    <t>Para el 2015 se viene cumpliendo  con 54 Sedes Educativas, con JORNADAS EXTENDIDAS PARA LA PROFUNDIZACIÓN EN CIENCIA Y TECNOLOGÍA,  a través convenio de cooperación con la Universidad del Quindío, la Corporación Unificada Nacional -CUN y la CRQ  se están acompañando en las diferentes Instituciones Educativas proyectos de investigación enmarcados en el programa ONDAS DE COLCIENCIAS en jornadas complementarias. Se celebró convenio interinstitucional con Comfenalco Quindío, para desarrollar programa de danza y música en jornada escolar complementaria, de las instituciones educativas de los municipios de Circasia y la Tebaida, donde se busca vincular a 480 niños, niñas y jóvenes, de los estratos I y II, estudiantes de estos municipios.</t>
  </si>
  <si>
    <t>314-5-1.1.3.6</t>
  </si>
  <si>
    <t>13. Implementar programa de formación de docentes y directivos docentes en el desarrollo de competencias ciudadanas y la construcción de ambientes democráticos.</t>
  </si>
  <si>
    <t>Número de docentes y directivos docentes formados en competencias ciudadanas y la construcción de ambientes democráticos.</t>
  </si>
  <si>
    <t>3. Fortalecimiento de la ciudadanía en todos los niveles y ciclos del sistema educativo en las instituciones del Departamento del Quindío.</t>
  </si>
  <si>
    <t>Fortalecimiento de la convivencia ciudadana en la comunidad educativa del Departamento del Quindio</t>
  </si>
  <si>
    <t xml:space="preserve">En convenio de cooperación con la Universidad del Quindío y la CUN, se orientaran talleres en el fomento de una cultura ciudadana y emprendedora en la comunidad educativa y productiva del departamento, paa 200 docentes de las 54 Institucines Educativas para el año 2015 que sumados a los 1839 docentes capacitados hasta el año 2014 pertmiten el cumplimiento de la meta de producto plantaeada para los 4 años de administracion. </t>
  </si>
  <si>
    <t>14. Aumentar el número de sedes educativas con jornadas extendidas para profundización en deporte.</t>
  </si>
  <si>
    <t>Número de sedes educativas con jornadas extendidas para profundización en deporte.</t>
  </si>
  <si>
    <t xml:space="preserve">Para el año 2015 se  celebró convenio interadministrativo con INDEPORTES, para apoyar  la participación de los estudiantes de las 54 Instituciones Educativas del Departamento, en los JUEGOS SUPÉRATE CON EL SABER 2015, con la participación de todas las Instituciones Educativas del departamento. </t>
  </si>
  <si>
    <t>15. Elaborar e implementar una propuesta articuladora en las instituciones educativas desde la quindianidad al paisaje cultural cafetero.</t>
  </si>
  <si>
    <t>Número de instituciones educativas que implementan la propuesta articuladora desde la quindianidad al paisaje cafetero.</t>
  </si>
  <si>
    <t>16. Aumentar el número de sedes educativas ejecutando la política nacional de educación ambiental con todas sus estrategias.</t>
  </si>
  <si>
    <t>Número de sedes educativas ejecutando la política nacional  de educación ambiental con todas sus estrategias.</t>
  </si>
  <si>
    <t>Para el año 2015 se continúa con la asesoría pedagógica y técnica del MEN y C.R.Q, en el marco del Convenio Interadministrativo  713 de 2014 firmados por C.R.Q. – MEN y Gobernación del Quindío atendiendo el Plan Departamental de Educación Ambiental 2007 - 2019 oficializado mediante la Ordenanza 014 de 2007, para la ejecución de la POLITICA NACIONAL DE EDUCACION AMBIENTA, Fortaleciendo al CIDEA y a la RED PRAE - 54 Instituciones Educativas del Departamento -, con los dinamizadores de Educación Ambiental, realizando jornadas pedagógicas de Educación Ambiental   y jornadas de actualización de los Proyectos Ambientales Escolares.</t>
  </si>
  <si>
    <t>17. Aumentar el número de sedes beneficiadas con nuevos y mejores espacios mediante la construcción, ampliación, mejoramiento y dotación de infraestructura educativa.</t>
  </si>
  <si>
    <t>Número de municipios apoyados para la implementación de patrones alimentarios adecuados en la primera infancia.</t>
  </si>
  <si>
    <t>4. Aplicación de estrategias de acceso al sistema educativo en todos los niveles en el Departamento del Quindío</t>
  </si>
  <si>
    <t>Desarrollo Social (Gastos de nómina Docentes y Gastos Operativos de la Secretaría).</t>
  </si>
  <si>
    <t xml:space="preserve">Mejorar los niveles de cobertura de la población en edad escolar </t>
  </si>
  <si>
    <t>SGP (25) CSF
SGP (26) SSF
MONO (35)</t>
  </si>
  <si>
    <t>MARIA VICTORIA 
FERNANDEZ GARZON</t>
  </si>
  <si>
    <t>18. Aumentar el número de estudiantes en el nivel de preescolar.</t>
  </si>
  <si>
    <t>Número de sedes beneficiadas con nuevos y mejores espacios mediante la construcción, ampliación, mejoramiento y dotación de infraestructura educativa.</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</si>
  <si>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 la cual tampoco se cumple.</t>
  </si>
  <si>
    <t>19. Aumentar el número de estudiantes en el nivel de básica primaria.</t>
  </si>
  <si>
    <t>Número de estudiantes en el nivel de básica primaria.</t>
  </si>
  <si>
    <t>Para  el cumplimiento de esta meta se garantizó el acceso de  estudiantes en el SISTEMA EDUCATIVO en el nivel de BÁSICA PRIMARIA tanto en las Instituciones Educativas Públicas como Privadas, con un porcentaje de cumplimiento  de solo el 83%.</t>
  </si>
  <si>
    <t>24. Disminuir el número de analfabetas 15 a 24 Años.</t>
  </si>
  <si>
    <t>Número de analfabetas.</t>
  </si>
  <si>
    <t xml:space="preserve">25. Garantizar el copago de los almuerzos escolares.. </t>
  </si>
  <si>
    <t>Número de copagos recibidos por almuerzos escolares.</t>
  </si>
  <si>
    <t xml:space="preserve">5. Fortalecimiento de estrategias de permanencia en el sistema educativo formal mediante el mejoramiento de ambientes educativos escolares en el Departamento del Quindío </t>
  </si>
  <si>
    <t>Adquisición de bienes y servicios (Transporte Escolar)</t>
  </si>
  <si>
    <t>Disminuir los niveles de deserción escolar en el apartamento del Quindío</t>
  </si>
  <si>
    <t xml:space="preserve">MARIA VICTORIA
 FERNANDEZ GARZON </t>
  </si>
  <si>
    <t>20. Aumentar el número de estudiantes en el nivel de básica secundaria.</t>
  </si>
  <si>
    <t>Número de estudiantes en el nivel de básica secundaria.</t>
  </si>
  <si>
    <t>Componente Técnico (Personal de Aseo y Vigilancia)</t>
  </si>
  <si>
    <t>Para  el cumplimiento de esta meta se garantizó el acceso de  16,420 estudiantes en el SISTEMA EDUCATIVO en el nivel de BASICA SECUNDARIA tanto en las Instituciones Educativas Públicas como Privadas, logrando un porcentaje de solo el 88%.</t>
  </si>
  <si>
    <t>Desarrollo Institucional</t>
  </si>
  <si>
    <t>21. Aumentar el número de estudiantes en el nivel de media.</t>
  </si>
  <si>
    <t>Número de estudiantes en el nivel de media.</t>
  </si>
  <si>
    <t>Desarrollo Social (Programa de Alimentación Escolar)</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</si>
  <si>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</si>
  <si>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26. Mantener el número de beneficiarios en el subsidio de transporte escolar.</t>
  </si>
  <si>
    <t>Número de beneficiarios del subsidio de transporte.</t>
  </si>
  <si>
    <t xml:space="preserve">Para la vigencia 2015, se vienen atendiendo 3.671 niños, con SUBSIDIO DE TRANSPORTE  ESCOLAR, superándose la meta propuesta por encima del 100%. </t>
  </si>
  <si>
    <t>22. Disminuir el número de desertores escolares.</t>
  </si>
  <si>
    <t>Número de desertores escolares..</t>
  </si>
  <si>
    <t>Los desertores que reporta el sistema de matricula para la vigencia 2015 corresponde al numero de 900.</t>
  </si>
  <si>
    <t>23. Disminuir el número de reprobados escolares.</t>
  </si>
  <si>
    <t>Número de reprobados escolares.</t>
  </si>
  <si>
    <t>314-5-1.1.3.7</t>
  </si>
  <si>
    <t>27. Aumentar el número de programas académicos implementados  de etnoeducación</t>
  </si>
  <si>
    <t>Número de programas académicos implementados  de etnoeducación.</t>
  </si>
  <si>
    <t>6.Implementación de estrategias de inclusión para garantizar la atención educativa a población vulnerable en el  Departamento del  Quindío.</t>
  </si>
  <si>
    <t>Mejorar los programas de atención a la población vulnerable</t>
  </si>
  <si>
    <t>28. Aumentar el número de modelos flexibles y proyectos pedagógicos para atender población en situación de vulnerabilidad y NNE</t>
  </si>
  <si>
    <t>Número de modelos flexibles y proyectos pedagógicos implementados</t>
  </si>
  <si>
    <t>Apoyo Institucional (Servicios Profesionales y Técnicos)</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</si>
  <si>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nivelacion de estudiantes de extraedad de secundaria. finalmente se ejecuta el modelo flexible GRUPOS JUVENILES CREATIVOS  en la institucion educativa Antonio Nariño del municipio de la Tebaida.</t>
  </si>
  <si>
    <t>314-5-1.1.4.8</t>
  </si>
  <si>
    <t>29. Aumentar el número de bachilleres que ingresan a pregrados en programas técnicos, tecnológicos o profesionales</t>
  </si>
  <si>
    <t>Número de bachilleres que ingresan a pregrados en programas técnicos, tecnológicos o profesionales</t>
  </si>
  <si>
    <t>7. Fortalecimiento de las estrategias de acceso para garantizar el aumento de estudiantes que ingresan a la educación técnica y superior en el Departamento del Quindío.</t>
  </si>
  <si>
    <t>Desarrollo social  (estímulos para el acceso a la educación superior)</t>
  </si>
  <si>
    <t>Aumentar los índices cobertura de estudiantes que terminan grado once con posibilidades de acceder a la educación técnica, tecnológica  y superior</t>
  </si>
  <si>
    <t>MONO</t>
  </si>
  <si>
    <t xml:space="preserve">Desarrollo Institucional (Aporte Universidad del Quindío Ley 30 de 1992) </t>
  </si>
  <si>
    <t>314-5-1.1.5.9</t>
  </si>
  <si>
    <t>30. Disminuir la relación computador/estudiante.</t>
  </si>
  <si>
    <t>Relación computador /estudiante.</t>
  </si>
  <si>
    <t>8. Fortalecimiento de la innovación, formación y conectividad en las instituciones educativas en el Departamento del Quindío.</t>
  </si>
  <si>
    <t>Adquisición de Bienes y Servicios (Dotación De  Equipos Tecnológicos y Contenidos Digitales)</t>
  </si>
  <si>
    <t xml:space="preserve">Mejorar los procesos pedagógicos mediante la utilización de tecnologías en las instituciones educativas del Departamento </t>
  </si>
  <si>
    <t>Para el año 2015, se cumple la meta de producto con una relación  1/9, es decir UN COMPUTADOR POR CADA 9 ESTUDIANTES.</t>
  </si>
  <si>
    <t>31. Aumentar el número de sedes educativas conectadas a internet.</t>
  </si>
  <si>
    <t>Número de sedes educativas conectadas a internet.</t>
  </si>
  <si>
    <t>Componente Institucional (Conectividad)</t>
  </si>
  <si>
    <t xml:space="preserve">Para el año 2015, se cumple la meta planteada continuando con 180 SEDES EDUCATIVAS CONECTADAS A INTERNET con la ejecución de contrato  con la empresa UNE. </t>
  </si>
  <si>
    <t>32. Implementar el plan de formación y capacitación docente en el uso de nuevas tecnologías aplicadas a estrategias y métodos didácticos.</t>
  </si>
  <si>
    <t>Número de planes implementados.</t>
  </si>
  <si>
    <t>Apoyo Institucional (Capacitación Personal Docente)</t>
  </si>
  <si>
    <t>En Plan de formación docente en servicio que tiene implementado la secretaría de educación departamental del Quindio, se incorpora un COMPONENTE -programa- denominado INNIOVACION EDUCATIVA CON EL USO DE LA TICS.</t>
  </si>
  <si>
    <t>33. Aumentar el número de docentes capacitados en nuevas tecnologías.</t>
  </si>
  <si>
    <t>Número de docentes capacitados en nuevas tecnologías.</t>
  </si>
  <si>
    <t>34. Aumentar el número de docentes que incorporan las nuevas tecnologías en el aula de clase</t>
  </si>
  <si>
    <t>Número de docentes que incorporan las nuevas tecnologías en el aula de clase.</t>
  </si>
  <si>
    <t>314-5-1.1.5.10</t>
  </si>
  <si>
    <t>35. Aumentar el número de sedes educativas pilotos de bilingüismo.</t>
  </si>
  <si>
    <t>Número de sedes educativas pilotos de bilingüismo.</t>
  </si>
  <si>
    <t>9. Fortalecimiento del desarrollo de competencias de lengua extranjera en las instituciones educativas en el Departamento de Quindío</t>
  </si>
  <si>
    <t xml:space="preserve">Desarrollo Institucional (Apoyo Programas Educativos) </t>
  </si>
  <si>
    <t>Mejorar los procesos de enseñanzas y cobertura a estudiantes y sedes educativas que dominan un segundo idioma en el Departamento del Quindío</t>
  </si>
  <si>
    <t xml:space="preserve">Se continúa  ejecutando  4 PILOTAJES  EN BILINGÜISMO, 3 en INGLÉS; I.E JHON F KENNEDY del municipio de Calarcá,  GORETTI del municipio de Montenegro y POLICARPA del municipio de Quimbaya, y uno en FRANCÉS en la IE. GABRIELA MISTRAL del municipio de La Tebaida. </t>
  </si>
  <si>
    <t>36. Aumentar el número de sedes con énfasis en bilingüismo.</t>
  </si>
  <si>
    <t>Número de sedes con énfasis en bilingüismo.</t>
  </si>
  <si>
    <t>Adquisición de Bienes y Servicios (Dotación de Material Pedagógico)</t>
  </si>
  <si>
    <t xml:space="preserve">Se continua  con los énfasis en  BILINGÜISMO en las 15 IE del Quindío así; San José y Henry Marín Granada del municipio de Circasia;  Liceo Quindío de Salento; Simón Bolívar y Policarpo Salavarrieta  del municipio de Quimbaya; Instituto Montenegro, Santa María Goretti y Fundadores de Montenegro; Segundo Henao,  San José Y Kennedy de Calarcá; Luis Granada Mejía de Pijao; Pedacito de Cielo y Gabriela Mistral de La Tebaida, instituto Buenavista del municipio de Buenavista. </t>
  </si>
  <si>
    <t>37. Aumentar el número de estudiantes de grado once con dominio B1 en inglés.</t>
  </si>
  <si>
    <t>Número de estudiantes de grado once con dominio B1 en inglés.</t>
  </si>
  <si>
    <t xml:space="preserve">Apoyo Institucional (Capacitación y Formación Personal Docente) </t>
  </si>
  <si>
    <t>196 estudiantes de grado 11 del dedartamento del Quindio con domininio B1 en Ingles.</t>
  </si>
  <si>
    <t>38. Aumentar el número de docentes con nivel A1, A2, B1 y B2.</t>
  </si>
  <si>
    <t>Número de docentes con nivel A1, A2, B1 y B2.</t>
  </si>
  <si>
    <t>39. Fortalecer el plan de formación y capacitación docente en competencias comunicativas en inglés.</t>
  </si>
  <si>
    <t>Plan fortalecido.</t>
  </si>
  <si>
    <t>314-5-1.1.5.11</t>
  </si>
  <si>
    <t>40. Consolidar el pilotaje en educación artística.</t>
  </si>
  <si>
    <t>Número de pilotajes sostenidos.</t>
  </si>
  <si>
    <t>10. Ejecución de un plan estratégico para el fortalecimiento de la innovación y la productividad desde el nivel de media en las instituciones educativas del Departamento del Quindío.</t>
  </si>
  <si>
    <t xml:space="preserve">Apoyo Institucional (Capacitación Personal Docente) </t>
  </si>
  <si>
    <t>Adecuada formación técnica que conlleva a la práctica en conexión con el medio productivo de la región</t>
  </si>
  <si>
    <t>Se sostiene un PILOTAJE ARTÍSTICO, fortalecido en la Sede Educativa Román María Valencia de Calarcá.</t>
  </si>
  <si>
    <t>41. Aumentar el número de instituciones educativas articuladas a la educación superior técnica y tecnológica.</t>
  </si>
  <si>
    <t>Número de instituciones educativas articuladas a la educación superior técnica y tecnológica.</t>
  </si>
  <si>
    <t>La meta se cumple  con 46  INSTITUCIONES EDUCATIVAS ARTICULADAS CON LA EDUCACIÓN SUPERIOR, TÉCNICA Y TECNOLÓGICA con el  SENA AGROINDUSTRIAL, y SENA COMERCIO</t>
  </si>
  <si>
    <t>42. Fortalecer las medias técnicas.</t>
  </si>
  <si>
    <t>Número de medias técnicas fortalecidas.</t>
  </si>
  <si>
    <t>Con recursos del SISTEMA GENERAL DE REGALIAS, se continúa el proceso precontractual para la DOTACIÓN DE LABORATORIOS de acuerdo al  énfasis de  cada Institución Educativa.</t>
  </si>
  <si>
    <t>43. Fortalecer el plan de formación y capacitación docente, en el uso de nuevas tecnologías aplicadas a estrategias y métodos didácticos, en las áreas obligatorias.</t>
  </si>
  <si>
    <t>Plan de formación y capacitación docente, en el uso de nuevas tecnologías aplicadas a estrategias y métodos didácticos, en las áreas obligatorias</t>
  </si>
  <si>
    <t xml:space="preserve">En PLAN DE FORMACIÓN DOCENTE EN SERVICIO que tiene implementado la Secretaría de Educación Departamental del Quindío, se incorpora un COMPONENTE -Programa- denominado INNIOVACION EDUCATIVA CON EL USO DE LA TICS y en convenio  con el aliado pedagógico   CUN - CORPORACION UNIFICADA NACIONAL se orientará a 200 docentes diplomado en producción de contenidos digitales.  </t>
  </si>
  <si>
    <t>314-5-20.102.135</t>
  </si>
  <si>
    <t>340. Fortalecer los procesos de rendición de cuentas del Sistema Educativo</t>
  </si>
  <si>
    <t>Numero de instituciones educativas publicas presentando rendición de cuentas</t>
  </si>
  <si>
    <t>11. Fortalecimiento de la transparencia y eficiencia de la gestión de la secretaria de Educación en el Departamento del Quindío.</t>
  </si>
  <si>
    <t xml:space="preserve">Apoyo Institucional (Servicios Profesionales y Técnicos) </t>
  </si>
  <si>
    <t>Mejorar la infraestructura administrativa en la Secretaría de Educación Departamental del Quindío.</t>
  </si>
  <si>
    <t>Un informe presentado a la comunidad del Departamento del Quindío, correspondiente a la gestión del año 2014, mediante la realización de mesas sectoriales en los municipios y una mesa principal en la ciudad de Armenia.  Igualmente las 54 Instituciones Educativas adscritas a la Secretaría de Educación, presentaron a la comunidad educativa y a los Entes de Control el respectivo informe de rendición de cuentas.</t>
  </si>
  <si>
    <t>341. Realizar la rendición de cuentas de la gobernadora y de su gabinete.</t>
  </si>
  <si>
    <t>Número de rendiciones de cuentas realizadas</t>
  </si>
  <si>
    <t>Un informe presentado a la comunidad del Departamento del Quindío, correspondiente a la gestión del año 2014.</t>
  </si>
  <si>
    <t>342. Realizar el mejoramiento y dotación de la infraestructura en la planta central de la Secretaría de Educación</t>
  </si>
  <si>
    <t>Número de mejoramientos y dotaciones realizados</t>
  </si>
  <si>
    <t>344. Fortalecer tecnológicamente los mecanismos de comunicación entre la Administración central departamental y las instituciones Educativas.</t>
  </si>
  <si>
    <t>Número de mecanismos tecnológicos de comunicación implementados</t>
  </si>
  <si>
    <t>Fortalecimiento del sistema HUMANO del Ministerio de Educación Nacional.</t>
  </si>
  <si>
    <t xml:space="preserve">345. Administrar la planta de personal docente y directivo docente, con enfoque cualitativo y cuantitativo. </t>
  </si>
  <si>
    <t>Número de estudios técnicos actualizados de acuerdo a las normas vigentes.</t>
  </si>
  <si>
    <t>Existen 7 SISTEMAS DE INFORMACIÓN IMPLEMENTADOS, así: El sistema HUMANO que  contiene 7 módulos diferentes nómina, seguridad social, talento humano, competencias laborales, selección de personal, bienestar social, los cuales se vienen aplicando en la Secretaria de Educación. El SIGCE (Gestión Calidad Educativa). El SIMAT (Matriculas). El SAC (Sistema de Atención al Ciudadano).  El PCT (Presupuesto, contabilidad, tesorería y Precontractual). El SGFC (Sistema de gestión y control financiero) y SIFSE (Sistema de información de los Fondos de Servicios Educativos).</t>
  </si>
  <si>
    <t xml:space="preserve">343. Fortalecer los temas de información automatizada </t>
  </si>
  <si>
    <t>Número de aplicativos fortalecidos.</t>
  </si>
  <si>
    <t>Permanencia de la Secretaría de Educación Departamental del Quindío en el proyecto de MODERNIZACIÓN PARA LA ADMINISTRACIÓN DE LA PLANTA DOCENTE, DIRECTIVO DOCENTE Y PLANTA CENTRAL de la secretaría de educación para el año 2015, conforme a los lineamientos del MEN y a la planta viabilizada.</t>
  </si>
  <si>
    <t xml:space="preserve">MARIA VICTORIA FERNANDEZ GARZON </t>
  </si>
  <si>
    <t xml:space="preserve"> F-PLA-06- PROGRAMACIÓN PLAN DE ACCIÓN -         VIGENCIA 2015   Versión 03         05-07-2011</t>
  </si>
  <si>
    <t>DEPENDENCIA: SECRETARIA DE HACIENDA Y FINANZAS PÚBLICAS</t>
  </si>
  <si>
    <t>CARGO: SECETARIA DE HACIENDA</t>
  </si>
  <si>
    <t>ACTIVIDADES</t>
  </si>
  <si>
    <t xml:space="preserve"> NOMBRE</t>
  </si>
  <si>
    <t>AVANCE DE  
LA META</t>
  </si>
  <si>
    <t>VALOR
PROGRAMADO</t>
  </si>
  <si>
    <t>VALOR 
EJECUTADO</t>
  </si>
  <si>
    <t>% DE
 EJECUCION</t>
  </si>
  <si>
    <t xml:space="preserve">VALOR COMPROMISOS
</t>
  </si>
  <si>
    <t xml:space="preserve">0307 - 5 - 1 22 104 138 </t>
  </si>
  <si>
    <t>354. Realizar el mantenimiento al sistema de información de área de gestión tributaria.</t>
  </si>
  <si>
    <t>Módulos del SOFTWARE con mantenimiento y operando.</t>
  </si>
  <si>
    <t>121.Mejoramiento de la sostenibilidad de los procesos de fiscalización liquidación control y cobranza de los tributos en el Departamento del Quindío.</t>
  </si>
  <si>
    <t>Apoyo Institucional</t>
  </si>
  <si>
    <t>Mejorar las finanzas del departamento del Quindío, a través de un eficiente control, recaudo de cartera y fiscalización de las rentas departamentales</t>
  </si>
  <si>
    <t xml:space="preserve">Se realizaron los (03) mantenimientos al software, no obstante se sigue cumpliendo hasta finalizar la vigencia fiscal a raíz  de que el programa requeire mantenimiento, seguimiento y continuas actualizaciones. </t>
  </si>
  <si>
    <t>RO
FDO. RENTAS</t>
  </si>
  <si>
    <t>MARIA VICTORIA GIRALDO LONDOÑO</t>
  </si>
  <si>
    <t>Campañas Publicidad y Promoción</t>
  </si>
  <si>
    <t>355. Realizar el cobro de la cartera morosa.</t>
  </si>
  <si>
    <t>Millones de pesos en Cartera morosa recobrada.</t>
  </si>
  <si>
    <t>Componente Institucional</t>
  </si>
  <si>
    <t xml:space="preserve">356. Realizar campañas para promover las garantías laborales en los funcionaros de los concesionarios de la gobernación del Quindío. </t>
  </si>
  <si>
    <t xml:space="preserve">Número de campañas realizadas al mes  </t>
  </si>
  <si>
    <t xml:space="preserve">Acciones de Inspección control y vigilancia. </t>
  </si>
  <si>
    <t>La secretaría de Hacienda en desarrollo de sus funciones, no tiene la competencia para realizar CAMPAÑAS DE GARANTÍAS LABORALES PARA LOS EMPLEADOS DE LOS CONCESIONARIOS de la LOTERIA, resultando de gran conveniencia para el cumplimiento de sus metas el manejo transversal con la LOTERIA DEL QUINDIO, quien si tiene dentro de sus funciones misionales, el manejo de estas actividades, entidad que se encargo de llevar campañas desde el año 2014 .</t>
  </si>
  <si>
    <t xml:space="preserve">APROPIACION DEFINITIVA /INVERSION TOTAL: </t>
  </si>
  <si>
    <t>31 de Diciembre de 2015</t>
  </si>
  <si>
    <t>FECHA DE CORTE:31  de  Diciembre  de 2015</t>
  </si>
  <si>
    <t>FECHA DE CORTE: 31  de  Diciembre de 2015</t>
  </si>
  <si>
    <t>FECHA DE CORTE: 31  de  Diciembre  de 2015</t>
  </si>
  <si>
    <t>DEPENDENCIA: SECRETARIA SALUD</t>
  </si>
  <si>
    <t>1 .2. 6. 11</t>
  </si>
  <si>
    <t>44. Apoyar la promoción de afiliación al régimen subsidiado en los municipios del departamento.</t>
  </si>
  <si>
    <t>Número de municipios apoyados.</t>
  </si>
  <si>
    <t>124.  Subsidio afiliación al régimen subsidiado del sistema general de seguridad social en salud en el Departamento del Quindío.</t>
  </si>
  <si>
    <t>Garantizar el acceso en calidad y oportunidad a los servicios de salud, garantizando una prestación de servicios sin discriminación de género, raza, edad, grupo poblacional y condición social, priorizando la atención en la población con enfoque diferencial</t>
  </si>
  <si>
    <t>La secretaria de Salud cofinancio en un 100% la afiliación al sistema de seguridad social en salud del Departamento del Quindío, brindando apoyo al 100 %, según lo estipulado en la matriz fijada por el Ministerio de Salud, Dando así cobertura de afiliación a los 12 Municipios del Quindío, corresponde a recursos de destinación especifica.</t>
  </si>
  <si>
    <t xml:space="preserve">CEDIDA (58) </t>
  </si>
  <si>
    <t>JOSE ANTONIO CORREA LOPEZ</t>
  </si>
  <si>
    <t>45. Asegurar la interventora a los contratos de aseguramiento en todos los municipios.</t>
  </si>
  <si>
    <t>Número de municipios con interventoría a contratos de aseguramiento.</t>
  </si>
  <si>
    <t>Se ha apoyado a los 12 Municipios del Departamento en la interventoría de contratos de aseguramiento en lo referente a la afiliación y los demás proceso del  régimen subsidiado. Este seguimiento se ha realizado con recurso humano de planta y contratación con recurso de funcionamiento.</t>
  </si>
  <si>
    <t xml:space="preserve"> 1. 2. 6. 12</t>
  </si>
  <si>
    <t>46. Garantizar la contratación de servicios de salud en todos los municipios para la población no asegurada y víctimas del conflicto armado.</t>
  </si>
  <si>
    <t>Número de municipios con contratos de prestación de servicios para la población no asegurada y víctimas del conflicto armado.</t>
  </si>
  <si>
    <t xml:space="preserve">125.  Población no afiliada al Sistema General de Seguridad Social en Salud </t>
  </si>
  <si>
    <t>Esta meta se ha dado cumplimiento llevando a cabo la contratación con las IPS Públicas y Privadas de tercer, segundo y primer nivel de atención del Departamento para la Atención de la población no asegurada y víctimas del conflicto armado.</t>
  </si>
  <si>
    <t>CEDIDA (58)</t>
  </si>
  <si>
    <t>47. Garantizar la auditoría de contratos de prestación de servicios en todos los municipios</t>
  </si>
  <si>
    <t>No de Municipios con auditoría a los contratos de prestación de servicios</t>
  </si>
  <si>
    <t>Se ha realizado auditoria de contratos de prestación de servicios en todos los Municipios del Departamento. Esta Auditoria ha sido realizada por funcionario de la Secretaria de Salud con apoyo de contratistas.</t>
  </si>
  <si>
    <t>SGP CSF (59)</t>
  </si>
  <si>
    <t>48. Resolver las  atenciones electivas  ambulatorias</t>
  </si>
  <si>
    <t>Número de atenciones electivas ambulatorias resueltas.</t>
  </si>
  <si>
    <t>A la fecha se ha dado atención a la población pobre no asegurada y a la población al régimen subsidiado en lo NO POS mediante ordenes de atenciones; Dando cumplimiento a la Resolución 1060 de 2015 por medio de la cual se adopta el procedimiento para el cobro y pago de servicios y tecnologías sin cobertura en el Plan Obligatorio de Salud suministradas a los afiliados del régimen subsidiado por parte del Departamento del Quindío.</t>
  </si>
  <si>
    <t>SGP SSF (60)</t>
  </si>
  <si>
    <t>1. 2. 6. 13</t>
  </si>
  <si>
    <t>49. Acompañar el Proceso de acreditación de ESES públicas de 2º- y 3er. Nivel de complejidad del Departamento del Quindío</t>
  </si>
  <si>
    <t>Número de ESES acompañadas en el proceso de suficiencia de la red pública departamental.</t>
  </si>
  <si>
    <t>128. Gestión y apoyo a la PRESTACION DE SERVICIOS DE SALUD en el Departamento del Quindío.</t>
  </si>
  <si>
    <t>Desarrollo Social (Gastos Operativos de la Secretaría).</t>
  </si>
  <si>
    <t>Garantizar la accesibilidad a los servicios de salud en términos individuales colectivos y equitativo</t>
  </si>
  <si>
    <t>A la fecha se han realizado 90 visitas de las cuales 69 han cumplido con los estándares de habilitación.  Es de anotar que para la vigencia actual en virtud de la resolución 2003 de 2014 todos los prestadores de servicios de salud debían inscribirse nuevamente en registro especial de prestadores de servicios de salud REPS, quedando efectivamente inscritos 178 prestadores. lo que representa una disminución de 155 prestadores; menos que los proyectados,  lo que equivale al 47 % de cumplimiento.   Se continúa trabajando en fortalecer el equipo de verificadores.</t>
  </si>
  <si>
    <t xml:space="preserve">CEDIDA (58)
RO (20) </t>
  </si>
  <si>
    <t>50. Acreditar en calidad las IPS públicas de 2o y 3er nivel del departamento.</t>
  </si>
  <si>
    <t>Número de IPS públicas de 2º y 3er nivel acreditadas.</t>
  </si>
  <si>
    <t xml:space="preserve">Se ha realizado acompañamiento al Hospital universitario  San Juan de Dios en el proceso de acreditación con el apoyo de personal capacitado, de igual manera se realizó la  contratación de personal para realizar acompañamiento a la ESE Hospital la Misericordia de Calarcá en el proceso de Acreditación. </t>
  </si>
  <si>
    <t xml:space="preserve">51. Gestionar la suficiencia de la red pública departamental. </t>
  </si>
  <si>
    <t xml:space="preserve">Se dio inicio al proceso con 14 IPS públicas y 10 privadas mediante el trabajo de un equipo multidisciplinario realizado el aporte de indicadores para el análisis de la suficiencia de la red. </t>
  </si>
  <si>
    <t>369. Incrementar visitas de verificación de requisitos de habilitación a Prestadores de Servicios de Salus públicos y privados.</t>
  </si>
  <si>
    <t>Porcentaje anual de Prestadores de servicios de salud verificados</t>
  </si>
  <si>
    <t xml:space="preserve">Se han realizado a la fecha 122 visitas de verificación de Estándares de Habilitación que corresponden al 68% de las 178 visitas Programadas. </t>
  </si>
  <si>
    <t>1. 2. 6. 14</t>
  </si>
  <si>
    <t xml:space="preserve">52. Promover la prestación de servicios de salud a todas las poblaciones vulnerables. </t>
  </si>
  <si>
    <t>Número de municipios con listados censales incluyentes de las poblaciones vulnerables.</t>
  </si>
  <si>
    <t>129. Fortalecimiento  de participación social y comunitaria de los grupos vulnerables en el departamento del Quindío</t>
  </si>
  <si>
    <t>Fortalecer los procesos de IEC, e IVC, en materia de atención en salud para población victimas, discapacidad, niñas, adolescentes, personas mayores, grupos étnicos, mujer cabeza de hogar.</t>
  </si>
  <si>
    <t>El contrato 069 para la atención de la población ininputable se ejcuto en un 100%, al mes de junio, garantizandose la atencion diaria de 21 pacientes vulnerables.</t>
  </si>
  <si>
    <t>1. 2. 6. 15</t>
  </si>
  <si>
    <t>53. Actualizar y articular los planes de emergencia hospitalaria en las ESE del departamento con los planes locales de emergencia.</t>
  </si>
  <si>
    <t>Numero de ESE con planes de emergencia hospitalaria actualizado y articulado con los planes locales de emergencia..</t>
  </si>
  <si>
    <t>130. Servicio de salud en alerta en el departamento del Quindío</t>
  </si>
  <si>
    <t>Diseño e implementación de estrategias, planes, programas y políticas</t>
  </si>
  <si>
    <t>Trasladar a favor del Hospital San Juan de dios de armenia las competencias para que coordine en forma permanente y racional el sistema de referencia emergencia y contra referencia del Departamento</t>
  </si>
  <si>
    <t xml:space="preserve">Se realizó el apoyo a las IPS para actualizar sus 14 planes de emergencia incluyendo nuevas situaciones en salud como Chikunguña y Ebola. </t>
  </si>
  <si>
    <t>R. CEDIDA (58)
RO (20) 
 MONOPOLIO  (35)</t>
  </si>
  <si>
    <t>1. 2. 6. 16</t>
  </si>
  <si>
    <t>54. Preparar a través de simulacros de atención la respuesta de la red pública ante la presencia de desastres y emergencias.</t>
  </si>
  <si>
    <t>Numero de ESE que realizan simulacros de atención de emergencias al año.</t>
  </si>
  <si>
    <t>131. Fortalecimiento de la Red de Urgencias.</t>
  </si>
  <si>
    <t>Trasladar a favor del hospital San Juan de dios de armenia las competencias para que  coordine en forma permanente y racional el sistema integral de la Red de urgencias en el Departamento</t>
  </si>
  <si>
    <t>Se realizó contrato con la ESE Hospital la Misericordia para el funcionamiento del Centro de regulación de urgencias y emergencias y están en programación los simulacros para el segundo semestre.</t>
  </si>
  <si>
    <t>1. 2. 9. 17</t>
  </si>
  <si>
    <t>55. Desarrollar la estrategia AIEPI en todos los municipios (morbi-mortalidad).</t>
  </si>
  <si>
    <t>Número de municipios con estrategia AIEPI implementada.</t>
  </si>
  <si>
    <t>002-15 Fortalecimiento de las acciones de prevención y protección en la población infantil CRECIENDO SALUDABLES en el departamento del Quindío</t>
  </si>
  <si>
    <t>Disminuir la morbimortalidad de las enfermedades prevalentes en la primera infancia</t>
  </si>
  <si>
    <t>Se implementó la Estrategia AIEPI en los Municipios de Salento, Filandia, Córdoba y Buenavista, y se continúa realizando acciones de seguimiento de aplicabilidad de la Estrategia AIEPI  en los municipios que la tienen ya implementada.</t>
  </si>
  <si>
    <t xml:space="preserve">1. 2. 9. 17 </t>
  </si>
  <si>
    <t>56. Seguimiento al cumplimiento de las normas técnicas para atención segura del binomio madre- hijo en las ESE (detección de alteraciones del embarazo, parto, puerperio, interrupción voluntaria del embarazo).</t>
  </si>
  <si>
    <t>Numero de ESE con normas técnicas implementadas para la atención del binomio madre-hijo.</t>
  </si>
  <si>
    <t>132. Control y Vigilancia en las Acciones de Intervención Inherentes a la Salud Publica en el Quindio</t>
  </si>
  <si>
    <t>Intervenir los factores de riesgo en la población mediante acciones de asesoría técnica, inspección, vigilancia y control para disminuir la morbi-mortalidad de los eventos de interés en Salud Pública en el departamento del Quindío</t>
  </si>
  <si>
    <t>Se realiza el seguimiento a las IPS en a Adherencia a las Normas Técnicas para atención segura del binomio madre- hijo en las ESE (detección de alteraciones del embarazo, parto, puerperio, interrupción voluntaria del embarazo).</t>
  </si>
  <si>
    <t xml:space="preserve">R. CEDIDA (58)
RO (20) </t>
  </si>
  <si>
    <t>57. Promover  hábitos higiénicos en salud oral en los ámbitos laborales, escolares y en el hogar en los municipios del departamento.</t>
  </si>
  <si>
    <t>Número de municipios con promoción de hábitos higiénicos.</t>
  </si>
  <si>
    <t>Se realizaron visitas de capacitación en autocuidado en higiene de la salud oral en 11 municipios del Departamento capacitando a las madres comunitarias y gestantes.</t>
  </si>
  <si>
    <t>59. Apoyar la implementación de la estrategia de espacios públicos y de trabajo libres de humo de tabaco en los municipios del Quindío.</t>
  </si>
  <si>
    <t>Número de municipios apoyados para implementación de la estrategia de espacios públicos y de trabajo sin humo.</t>
  </si>
  <si>
    <t>60. Apoyo a la implementación de programas municipales de fomento y protección de patrones alimentarios adecuados en la primera infancia.</t>
  </si>
  <si>
    <t>Se continúa dando  apoyo a  los 11 Municipio de competencia Departamental en la Implementación de patrones alimentarios adecuados en la primera infancia.</t>
  </si>
  <si>
    <t>58. Mantener la búsqueda activa de sintomáticos respiratorios y de piel y prevención de enfermedades trasmisibles en el departamento.</t>
  </si>
  <si>
    <t>Número de municipios con grupos de búsqueda activa de sintomáticos respiratorios activos.</t>
  </si>
  <si>
    <t>003-15. Compromiso firme con la disminución de riesgos de contraer enfermedades transmisibles</t>
  </si>
  <si>
    <t>Disminuir el porcentaje de confección TB/VIH en el departamento del Quindío</t>
  </si>
  <si>
    <t>370. 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</si>
  <si>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</si>
  <si>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004-15 Fortalecimiento de acciones de intervención inherentes a la Salud Pública</t>
  </si>
  <si>
    <t>Desarrollo Social (Gastos Operativos de Salud Pública).</t>
  </si>
  <si>
    <t>Fortalecer los procesos de inspección, vigilancia y control frente al cumplimiento de la normatividad en salud.</t>
  </si>
  <si>
    <t>SGP 
(SALUD PUB)
(61)</t>
  </si>
  <si>
    <t>371. Seguimiento al cumplimiento de de la adherencia a las normas técnicas en las acciones de salu pública individual.</t>
  </si>
  <si>
    <t xml:space="preserve">Número de municipios descentralizados en salud e IPS municipales asesorados y supervisados en las acciones de salud pública individual. </t>
  </si>
  <si>
    <t>De 15 EAPB que hacen presencia en el Departamento, fue planeada la visita a 12 de ellas (exceptuando a Compensar, Ferrocarriles y Ecopetrol por tener un número mínimo de afiliados y no contar con sede en el Departamento),  pero fueron realizadas un total de  13 visitas   a  EAPB (4 en el trimestre anterior) y  9 fueron efectuadas en este periodo (Salud Total,  Salud Vida, Ecopetrol, Cafesalud EPSS, Asmet Salud, Caprecom, Sura, S.O.S y Sanitas). Se encontró que el 61% (8) de las 13  EAPB  visitadas realiza evaluación de adherencia a normas técnicas a su red de servicios y a partir de los hallazgos identificados instauran plan de mejoramiento con cada IPS. Se solicita por parte del Ente Departamental a las EAPB a quienes se les identifico no cumplimiento en la evaluación de adherencia a normas, instaurar los correctivos pertinentes, puesto que de esta depende en gran medida la calidad en la atención de la población objeto de cada programa, lo que repercute de manera directa  en los resultados de indicadores de morbilidad o mortalidad de la población Quindiana.   Proceso que será objeto de seguimiento y evaluación en el último trimestre de la actual vigencia.</t>
  </si>
  <si>
    <t xml:space="preserve">61. Conformar y hacer operativo el Consejo Territorial Departamental de Zoonosis. </t>
  </si>
  <si>
    <t>Consejo Territorial de Zoonosis operando</t>
  </si>
  <si>
    <t>133. Fortalecimiento de Estrategia de Gestion Integral, Vectores y Cambio Climático</t>
  </si>
  <si>
    <t xml:space="preserve">Realizar gestión Integral frente a los determinantes sociales y ambientales que favorecen la presencia de enfermedades transmitidas por vectores –ETV- (Dengue, Malaria, Leishmaniasis y Enfermedad de Chagas) y zoonosis (Rabia y Leptospirosis) </t>
  </si>
  <si>
    <t>El Consejo Territorial de Zoonosis se encuentra  conformado y operando; a la fecha se ha realizado una reunión.</t>
  </si>
  <si>
    <t xml:space="preserve">1. 2. 9. 18 </t>
  </si>
  <si>
    <t>62. Aumentar la visita de I.V.C.  en los establecimientos farmacéuticos del departamento.</t>
  </si>
  <si>
    <t>Número de establecimientos farmacéuticos con visitas de I.V.C.</t>
  </si>
  <si>
    <t>005-15 Fortalecimiento de las acciones del Fondo Rotatorio de Estupefacientes</t>
  </si>
  <si>
    <t>Alta presencia e incidencia en los establecimientos asociados al manejo o uso de productos farmacéuticos y medicamentos de control especial.</t>
  </si>
  <si>
    <t>A corte de31  de  Octubre  de 2015 el área de medicamentos y afines de la secretaria de salud departamental se realizaron 208 visitas de inspección, vigilancia y control a los establecimientos farmacéuticos del Departamento del Quindío esto con el fin de verificar el cumplimiento normativo y disminuir los problemas de salud pública dentro del territorio</t>
  </si>
  <si>
    <t>AN - Fdo 
Rot Estup (63)</t>
  </si>
  <si>
    <t>63. Aumentar las visita de I.V.C. en los establecimientos del departamento que manejan sustancias potencialmente tóxicas</t>
  </si>
  <si>
    <t>Número de establecimientos que manejan sustancias potencialmente tóxicas con visitas de I.V.C.</t>
  </si>
  <si>
    <t>134. Control Salud Ambiental Departamento del Quindío</t>
  </si>
  <si>
    <t>Disminución  de factores de riesgo  sanitarios y ambientales asociados  con salud ambiental   mediante acciones de Inspección, Vigilancia y Control  en el Departamento del Quindío</t>
  </si>
  <si>
    <t>64. Garantizar visita de I.V.C a establecimientos de alimentos clasificados de alto riesgo.</t>
  </si>
  <si>
    <t>Número de establecimientos de alimentos calificados de alto riesgo con visitas de I.V.C.</t>
  </si>
  <si>
    <t>Se realizó visita  en todos lo Municipios de competencia Departamental realizando 734 visitas logrando  avanzar en el cumplimiento de la meta en el primer semestre al contar con el recurso humano necesario para realizar estas visitas.</t>
  </si>
  <si>
    <t xml:space="preserve">65. Garantizar visitas de I.V.C. a generadores de residuos hospitalarios, prestadores de servicios de agua para consumo humano y generadores de contaminación y factores de riesgo asociados a su actividad. </t>
  </si>
  <si>
    <t>Número de sujetos de atención en saneamiento básico con visitas de I.V.C.</t>
  </si>
  <si>
    <t xml:space="preserve">Al 31 de Diciembre  de 2015 se proyecta alcanzar un numero de 380 visitas de IVC a generadores de residuos hospitalarios, prestadores de servicios de agua para consumo humano y generadores de contaminación y factores de riesgo asociados a su actividad, incrementando las acciones en establecimientos de interés sanitario, del sector turístico (Alojamiento y Recreación).  Este logro alcanzado gracias al incremento de recurso humano y a que la línea base de 80 establecimientos de interés sanitario, es muy inferior al censo real de establecimientos que puede superar los 1000. </t>
  </si>
  <si>
    <t>1. 2. 9. 19</t>
  </si>
  <si>
    <t>66. Apoyar la conformación de los Comités Locales de Salud ocupacional municipales</t>
  </si>
  <si>
    <t>Número de municipios apoyados en la conformidad del comité local de salud ocupacional operando</t>
  </si>
  <si>
    <t>135. Prevención vigilancia y control de eventos de origen laboral en el Departamento del Quindío.</t>
  </si>
  <si>
    <t>Acompañar  el proceso de conformación y  funcionamiento  de los Comités Locales de Seguridad y Salud en el Trabajo COLOSOS de los 11 municipios  del Departamento del Quindío, para la vigencia 2014.</t>
  </si>
  <si>
    <t xml:space="preserve">Se ha brindado apoyo a los 11 municipios de competencia Departamental para la conformación  del Comité Local de Seguridad y Salud en el Trabajo (Colosos)  de igual manera se socializo el Decreto 16 del 82 el cual regula y define las funciones de estos comités. en este proceso se evidencia la existencia y funcionamiento de solo 5 Cinco comités en el departamento en los municipios de:   Filandia , Montenegro, Quimbaya, La Tebaida y Circasia, en los municipios restantes no existe el mencionado Comité por no tener Inspector. Para el segundo semestre de la presente vigencia se realizara seguimiento a las actividades de los Colosos  de los municipios en mención.   </t>
  </si>
  <si>
    <t>R. CEDIDA (58)</t>
  </si>
  <si>
    <t>1. 2. 9. 20</t>
  </si>
  <si>
    <t>67. Promover la implementación y cumplimiento del Programa de Salud Ocupacional en las empresas del departamento con mayor riesgo laboral</t>
  </si>
  <si>
    <t>Número de campañas de promoción elaboradas</t>
  </si>
  <si>
    <t>136. Prevención y vigilancia a los riesgos profesionales en el Departamento del Quindío.</t>
  </si>
  <si>
    <t>La Ley 1562 del 2014 realiza unos cambios en el Sistema General de Riesgos Laborales entre los cuales  regula denominar  Sistema de Gestión de la Seguridad y Salud en el Trabajo al  Programa de Salud Ocupacional  y el Decreto 1443 del 2014  define unos términos o tiempos para los empleadores realizar estos cambios en sus empresas. En este proceso de transición se ha realizado socialización de estas normas y  sensibilización a los empleadores en la implementación del Sistema de Gestión (SG-SST</t>
  </si>
  <si>
    <t xml:space="preserve">1. 2. 9. 21 </t>
  </si>
  <si>
    <t>68. Incrementar el número de ESE municipales con PIC Plan de Intervenciones Colectivas</t>
  </si>
  <si>
    <t>Número de Ese municipales con PIC Plan de Intervenciones Colectivas</t>
  </si>
  <si>
    <t>137. Asistencia atención a las personas y prioridades en salud publica en el Quindío</t>
  </si>
  <si>
    <t>374. Garantizar el fortalecimiento departamental y municipal en Salud para la implementación de las competencias territoriales.</t>
  </si>
  <si>
    <t>Número de municipios fortalecidos.</t>
  </si>
  <si>
    <t>001-15  Apoyo operativo a la inversión social en Salud Humanizada en el Quindío.</t>
  </si>
  <si>
    <t>Corresponde a las actividades de Administración territorial del Sistema General De Seguridad Social en Salud que incluye lo referente al aseguramiento, prestación de servicios y todo lo referente a la inspección vigilancia y control en los 12 municipios del Departamento.</t>
  </si>
  <si>
    <t>Se cuenta con una cobertura del 100% con acciones de Asesoría y Asistencia técnica  desde todos los programas y dimensiones de la Dirección de Prevención, Vigilancia y Control de Factores de Riesgo en Salud, De calidad en la prestación del Servicio y Aseguramiento. En los 12 Municipios del Departamento.</t>
  </si>
  <si>
    <t>1. 2. 9. 21</t>
  </si>
  <si>
    <t xml:space="preserve">375. Garantizar el fortalecimiento institucional del laboratorio de Salud Pública para la vigilancia y control sanitario, y de vigilancia de eventos de interés en salud pública. </t>
  </si>
  <si>
    <t>Número de áreas del laboratorio de salud pública acompañadas</t>
  </si>
  <si>
    <t>126. Fortalecimiento de las actividades de vigilancia y control del Laboratorio de Salud Pública.</t>
  </si>
  <si>
    <t>Incrementar la capacidad analítica del Laboratorio de Salud para dar respuesta  a las necesidades  del sistema de vigilancia en salud pública en el marco de la Seguridad Sanitaria (SS) en el departamento del Quindio</t>
  </si>
  <si>
    <t>Se tiene fortalecidas las áreas de Atención al Medio Ambiental Consumo y Atención a Salud pública  con recurso humano calificado e idóneo para el desarrollo de las competencias en vigilancia de eventos de interés en salud publica.</t>
  </si>
  <si>
    <t>R. CEDIDA (58)
 MONOPOLIO  (35)
SGP S.PCA. (61)
CSF</t>
  </si>
  <si>
    <t>376. Garantizar el sistema de vigilancia en Salud Pública y el diagnóstico situacional de salud.</t>
  </si>
  <si>
    <t>Número de municipios con sistema de vigilancia en salud pública implementados.</t>
  </si>
  <si>
    <t>127. Fortalecimiento del sistema de vigilancia en Salud Publica en el Departamento del Quindío.</t>
  </si>
  <si>
    <t>Asistencia Técnica</t>
  </si>
  <si>
    <t>Fortalecer el desarrollo del Sistema de Vigilancia en Salud Publica del Departamento del Quindío,  a través de procesos de asesoría, seguimiento y evaluación en los 12 municipios del Departamento del Quindío, para la vigencia 2014.</t>
  </si>
  <si>
    <t xml:space="preserve">El Sistema de Vigilancia en Salud Pública se encuentra operando en los 12 Municipios del Departamento, con una cobertura del 100% de los Prestadores de Salud del Departamento que cumplen con criterio para reportar información al SIVIGILA, con un cumplimiento de notificación semanal del 99,6% para el Departamento del Quindío, garantizando la obtención de los eventos de interés en Salud Pública, además con el fin de mejorar y fortalecer la calidad de la información se cuenta con la contratación de personal idóneo para el seguimiento y vigilancia de los eventos desde cada una de las unidades municipales de notificación, generando boletines informativos y cumpliendo con la realización de Comités de Vigilancia epidemiológica mensuales vía web, con participación de las entidades con competencia a nivel Departamental. Se dio cumplimiento al primer monitoreo rápido de vacunación, actividad adelantada con el fin de verificar el proceso de vacunación desde el programa Ampliado de Inmunizaciones del Departamento del Quindío                                                                                                            </t>
  </si>
  <si>
    <t>1. 2. 37. 22</t>
  </si>
  <si>
    <t>69. Diseñar e implementar un programa de orientación preventiva , para mejorar percepción del riesgo y disminuir la actitud permisiva de la comunidad frente al consumo de sustancias lícitas e ilícitas</t>
  </si>
  <si>
    <t>Un programa de orientación preventiva implementado</t>
  </si>
  <si>
    <t>138. Fortalecimiento y promoción de la salud una razón más para sonreír en el departamento del Quindío</t>
  </si>
  <si>
    <t>Desarrollar acciones que permitan mantener la tasa actual de consumo de sustancias licitas e ilícitas en la población del departamento del Quindío</t>
  </si>
  <si>
    <t>R. CEDIDA (58)
RO (20)</t>
  </si>
  <si>
    <t>1. 2. 37. 23</t>
  </si>
  <si>
    <t>70. Implementar de un modelo de atención primaria en salud mental</t>
  </si>
  <si>
    <t>Número de municipios con modelo de APS mental implementado</t>
  </si>
  <si>
    <t>139. Fortalecimiento promoción de la salud y prevención primaria en salud mental en el departamento del Quindío</t>
  </si>
  <si>
    <t>Contribuir a la gestión integral de los riesgos asociados a la salud mental  y la convivencia social, mediante la intervención de los factores de riesgo y el mejoramiento de la capacidad de respuesta institucional y comunitaria.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</si>
  <si>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t>
  </si>
  <si>
    <t>377. Garantizar la atención integral a las victimas de la violencia y su núcleo familiar.</t>
  </si>
  <si>
    <t>Porcentaje de atenciones integrales autorizadas.</t>
  </si>
  <si>
    <t>Durante el presente periodo la secretaria de salud ha hecho parte del Diplomado de Acceso a la Justicia a las mujeres victimas de violencia, diplomado coordiando por la alta consejeria de la presidencia de la republica  para la equidad de la mujer y la universidad ESAP, en dicho proceso se socializacian las dificultadades del sector salud para la aplicabilidad de norma frente a las medidas de atención y se trabaja en red con las comisarias de familia, la fiscalia con CAVIF, los juzgados, la Secretaria de familia, la Policia, la defensoria del pueblo y la academia, esto ha permitdio dar mayor claridad frente a las competencias de las entidades en el proceso de otorgamiento de las medidas, dando igualmente claridad que a la fecha el ministerio de salud no ha girado recursos para tal fin.</t>
  </si>
  <si>
    <t>1. 2. 38. 24</t>
  </si>
  <si>
    <t>72. Canalizar acciones de promoción de la salud y de prevención de los riesgos hacia poblaciones especiales y vulnerables en los municipios del Quindío</t>
  </si>
  <si>
    <t>Número de municipios con acciones de promoción de la salud y prevención de los riesgos</t>
  </si>
  <si>
    <t>140. Implementación de programas especiales en salud en el Departamento del Quindío.</t>
  </si>
  <si>
    <t>Reducir la morbi-mortalidad y transmisión de  tuberculosis  en el departamento del Quindío</t>
  </si>
  <si>
    <t xml:space="preserve">1. 2. 38. 25 </t>
  </si>
  <si>
    <t>73. Promover jornadas de registro e identificación en los municipios del departamento para niños, niñas y adolescentes</t>
  </si>
  <si>
    <t>Jornadas de registro e identificación realizadas</t>
  </si>
  <si>
    <t>141. Implementación de todos sumamos en el Quindío</t>
  </si>
  <si>
    <t>Mejorar la accesibilidad de los servicios de salud mediante la identificación de la población indocumentada que permita su afiliación al SGSS</t>
  </si>
  <si>
    <t>Se realizaron jornadas de identificación con puntaje susceptible de afiliación en todos los Municipios del departamento, obteniendo afiliaciones que superan los 4000 usuarios.</t>
  </si>
  <si>
    <t>25 de Noviembre de 2015</t>
  </si>
  <si>
    <t xml:space="preserve">DEPENDENCIA: OFICINA PRIVADA </t>
  </si>
  <si>
    <t>CARGO: SECRETARIO OFICINA PRIVADA</t>
  </si>
  <si>
    <t>CODIGO. POL. PROG. SUBPROGR.</t>
  </si>
  <si>
    <t>VALOR EJECUTADO</t>
  </si>
  <si>
    <t>OBJETIVOS ESPECIFICOS</t>
  </si>
  <si>
    <t>FUENTE DE LOS REC.</t>
  </si>
  <si>
    <t xml:space="preserve">0313 - 5 - 1 22 106 139 </t>
  </si>
  <si>
    <t>357. Implementar y desarrollar una Estrategia  de  control de las entidades públicas departamentales en tiempo real  como difusores de los derechos de los ciudadanos</t>
  </si>
  <si>
    <t>Estrategia implementada y desarrollada.</t>
  </si>
  <si>
    <t>115. Divulgación de estrategias para garantizar el conocimiento y participación de la comunidad en los programas, proyectos, servicios y productos en el Departamento del Quindío.</t>
  </si>
  <si>
    <t>Divulgar y promover las estrategias departamentales garantizando la efectivo conocimiento y participación de la comunidad quindiana en los programas , servicios, beneficios, proyectos y gestión de la administración en el Departamento del Quindío</t>
  </si>
  <si>
    <t>Incrementar los servicios informativos y publicitarios a través de los medios escritos, radiales, televisivos, informativos, virtuales y alternativos para hacer mas efectiva la información sobre la gestión departamental</t>
  </si>
  <si>
    <t xml:space="preserve">Se desarrollaron  las siguientes  estrategias durante la vigencia 2015, así: 1) PROGRAMA INSTITUCIONAL QUINDÍO FIRME: Un programa nuevo cada 8 días, Primera emisión TELECAFE (6:30 pm jueves con repetición los lunes 6:30 pm); CANAL CNC  (Los viernes a las 7 pm con repetición los domingos a las 3:00 pm) y en el Canal de ZULDEMAYDA todos los jueves de 7:00 a 7:30 pm.  2) BOLETÍN INSTITUCIONAL, SECI (Sistema Estratégico de Comunicación e Información), que se elabora diariamente excepto los días Domingo, con un total de  158  en  el año, el cual es enviado a los medios de comunicación, a través de la estrategia de MAILING, que tiene 600 usuarios en correos, entre Medios de Comunicación, Diputados, Concejales y Secretarios de Despacho. 3) ACTUALIZACIÒN Y ALIMENTACIÒN DIARIA DEL WITESITE WWW.QUINDIO.GOV.CO. 4) ESPACIOS RADIALES, TELEVISIVOS Y MEDIOS IMPRESOS. 5) LA GOBER TV: Un programa nuevo, TELECAFE (Todos los lunes a las 6:30 pm). A través de los diferentes medios de Comunicación se realizó acompañamiento al Gobierno Departamental, en la difusión de campañas institucionales sobre temas de interés y programas  para la comunidad.  </t>
  </si>
  <si>
    <t>20 (RO)</t>
  </si>
  <si>
    <t>GLORIA INÉS GUTIÉRRES BOTERO</t>
  </si>
  <si>
    <t>358. Implementar el programa "12 horas con la gobernadora " para brindar atención a los ciudadano y alas organizaciones sociales y comunitarias sin cita previa.</t>
  </si>
  <si>
    <t>Número de horas de atención a la comunidad.</t>
  </si>
  <si>
    <t>Campañas publicidad y promoción</t>
  </si>
  <si>
    <t>La secretaria privada contrató con  medios de comunicación del Departamento, con el fin de  Incrementar los servicios informativos y publicitarios por medios escritos, radiales, televisivos, informativos, virtuales y alternativos para hacer más efectiva la información sobre la gestión departamental.</t>
  </si>
  <si>
    <t xml:space="preserve">359. Realizar seguimiento a los acuerdos programáticos realizados con sindicatos, organizaciones sociales ,onegs, tec. </t>
  </si>
  <si>
    <t>Número de seguimientos realizados</t>
  </si>
  <si>
    <t xml:space="preserve">Adquisición de Bienes y Servicios. </t>
  </si>
  <si>
    <t xml:space="preserve"> A la fecha  los Sindicatos SINTRADEPARTAMENTAL QUINDIO (Empleados Departamentales) y SINTRENAL, (Educación) se encuentran en negociaciones de los puntos implementados en el pliego de condiciones del  año 2014 para lo cual ya se tienen puntos de concertación y otros que no, los cuales se encuentran en el Acta presentada al ministerio de trabajo  .e realizo seguimiento al acuerdo programatico con la comision de personal, mesas de trbjo con los empleados. Acompañamiento y seguimiento a las mesas de concertaación integradas por juventud y población con discapcidad.</t>
  </si>
  <si>
    <t>0313 - 5 - 1 22 106 141</t>
  </si>
  <si>
    <t>367. Apoyar a las instituciones públicas, privadas, cívicas y sociales en la realización de eventos que permitan el desarrollo institucional, comercial y turístico del departamento dentro y fuera del país.</t>
  </si>
  <si>
    <t>Numero de instituciones apoyadas</t>
  </si>
  <si>
    <t>116. Implementación de un programa de gestión de recursos de fuentes públicas, privadas, nacionales o internacionales, aunando esfuerzos instales, para el desarrollo de programas, proyectos o actividades que propendan al desarrollo en el departamento del Quindío.</t>
  </si>
  <si>
    <t>Participar en el 70% de los medios masivos de comunicación locales con campañas institucionales y promoción del departamento</t>
  </si>
  <si>
    <t xml:space="preserve">Se a brindado apoyo a 17 Instituciones de carácter públicas, privadas, cívicas y sociales, con el fin de enaltecer las labores realizadas por estas   y  fortalecer  la cultura Cafetera, generando un recordatorio de los eventos realizados y programados por la Actual Administración Departamental.    </t>
  </si>
  <si>
    <t>Campañas publicidad y promoción.</t>
  </si>
  <si>
    <t>Apoyar técnica y profesionalmente las estrategias de comunicación institucional de los 12 municipios, para garantizar  la participación de la comunidad del departamento del Quindío</t>
  </si>
  <si>
    <t>PIJAO                                                             2.538                                         2.610</t>
  </si>
  <si>
    <t>QUIMBAYA                                                 17.023                                         17.340</t>
  </si>
  <si>
    <t>SALENTO                                                    2.955                                            2.900</t>
  </si>
  <si>
    <t xml:space="preserve">                                                       POBLACION BENEFICIADA</t>
  </si>
  <si>
    <t>MUNICIPIO                     TOTAL HOMBRES              TOTAL MUJERES</t>
  </si>
  <si>
    <t>ARMENIA                                              134.718                                           139.764</t>
  </si>
  <si>
    <t>BUENAVISTA                                         1.178                                                  1.196</t>
  </si>
  <si>
    <t>CALARCA                                              31.815                                            32.277</t>
  </si>
  <si>
    <t>CIRCASIA                                             12.082                                            12.649</t>
  </si>
  <si>
    <t>CORDOBA                                                 2.178                                            2.235</t>
  </si>
  <si>
    <t>FILANDIA                                                    5.580                                           5.438     GENOVA                                                      3.306                                          3.395</t>
  </si>
  <si>
    <t>TEBAIDA                                                     16.520                                         17.111        MONTENEGRO                                       18.900                                         19.203</t>
  </si>
  <si>
    <t>DEPENDENCIA: SECRETARIA DE TURISMO INDUSTRIA Y COMERCIO</t>
  </si>
  <si>
    <t xml:space="preserve">0311 - 5 - 1 12 74 79 </t>
  </si>
  <si>
    <t>201. Promover que los adultos mayores de 60 años tengan una fuente de ingreso o sustento económico.</t>
  </si>
  <si>
    <t>% de adultos mayores en pobreza extrema que cuentan con una fuente de ingreso o sustento económico.</t>
  </si>
  <si>
    <t>98.   Mejoramiento del nivel de ingresos en la población con alto grado de vulnerabilidad en el Departamento del Quindío.</t>
  </si>
  <si>
    <t>Promover la generación de ingresos en la población con alto grado de vulnerabilidad en el departamento del Quindío</t>
  </si>
  <si>
    <t xml:space="preserve">Desarrollo de un proyecto de generación de ingresos en la población adulto mayor. </t>
  </si>
  <si>
    <t>R.O. (20)</t>
  </si>
  <si>
    <t>MARIA TERESA  RAMIREZ LEON</t>
  </si>
  <si>
    <t>202. Generar capacidades laborales en las familias del programa RED UNIDOS.</t>
  </si>
  <si>
    <t>% de familias de la RED UNIDOS que participan en procesos de generación de capacidades laborales.</t>
  </si>
  <si>
    <t>No regiistró avance a la fecha de corte.</t>
  </si>
  <si>
    <t>203. Promover proyectos de vinculación laboral efectiva de familias UNIDOS.</t>
  </si>
  <si>
    <t>Número de proyectos de vinculación laboral para familias UNIDOS promovidos.</t>
  </si>
  <si>
    <t>Diseño e implementación de políticas, programas, planes y proyectos</t>
  </si>
  <si>
    <t>Identificación de 24 asociaciones con población red unidos y apoyo para presentación de proyectos para el programa de capitalización microempresarial</t>
  </si>
  <si>
    <t>204. Formular y poner en marcha la política pública departamental para la generación de ingresos.</t>
  </si>
  <si>
    <t>Política pública formulada y en ejecución.</t>
  </si>
  <si>
    <t xml:space="preserve">Con la  Ordenanza Número 009 del 28 de Septiembre de 2015, se adopta la Política Pública para la Generación de Ingresos del Departamento del Quindío 2015-2024 “100% </t>
  </si>
  <si>
    <t>205. Formular y poner en marcha el plan departamental para la generación de ingresos.</t>
  </si>
  <si>
    <t>Plan departamental para la generación de ingresos, formulado y en ejecución.</t>
  </si>
  <si>
    <t>El plan hace parte integral de la política, en el cual quedan establecidas las estratégias y metas a cumplir.</t>
  </si>
  <si>
    <t xml:space="preserve">0311 - 5 - 1 12 74 80 </t>
  </si>
  <si>
    <t>206. Apoyar las consolidación de unidades productivas de poblaciones de discapacitados</t>
  </si>
  <si>
    <t>Unidades productivas de personas con capacidad especial apoyadas.</t>
  </si>
  <si>
    <t>99.  Mejoramiento de las unidades productivas de la población con discapacidad para la generación de ingresos en El Departamento del Quindío.</t>
  </si>
  <si>
    <t xml:space="preserve">Desarrollo Institucional </t>
  </si>
  <si>
    <t>Fortalecer las unidades productivas de la población con discapacidad</t>
  </si>
  <si>
    <t xml:space="preserve">0311 - 5 - 1 12 74 81 </t>
  </si>
  <si>
    <t>207. Implementar el plan de acompañamiento integral a las remesas laborales y generación de estímulos para el retorno de Quindianos que viven en el exterior.</t>
  </si>
  <si>
    <t>Plan implementado.</t>
  </si>
  <si>
    <t>100.  Apoyo al retorno de los colombianos que viven en el exterior y optimización de las remesas en el Todo El Departamento del Quindío.</t>
  </si>
  <si>
    <t>Establecer políticas de acompañamiento en la inversión de los dineros que ingresan al departamento vía remesas para contribuir a la mejora de las condiciones económicas de los quindianos que regresan del exterior.</t>
  </si>
  <si>
    <t xml:space="preserve">0311 - 5 - 1 13 78 82 </t>
  </si>
  <si>
    <t>208. Vincular  proveedores y empresarios  al Banco de Proveedores Locales.</t>
  </si>
  <si>
    <t>Número de proveedores y empresarios vinculados al Banco de Proveedores Locales.</t>
  </si>
  <si>
    <t>101.  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</si>
  <si>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</si>
  <si>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Se vinculan 50 empresarios al banco de proveedores locales.</t>
  </si>
  <si>
    <t>209. Conformar  la comunidad clúster para la transformación productiva y competitividad empresarial en sectores priorizados. priorizados.</t>
  </si>
  <si>
    <t xml:space="preserve">Número de clúster conformados. </t>
  </si>
  <si>
    <t xml:space="preserve">Validación y priorización de las apuestas productivas o clúster estratégicos relacionados en el plan regional de competitividad del departamento del Quindío, al igual que identificación de posibles sectores emergentes.
</t>
  </si>
  <si>
    <t xml:space="preserve">210. Brindar acompañamiento a procesos de certificación en calidad de servicio a pequeños comerciantes o Mipymes. </t>
  </si>
  <si>
    <t>Número de pequeños comerciantes o empresarios Mipymes  vinculados a procesos de certificación en calidad.</t>
  </si>
  <si>
    <t>211. Brindar asistencia técnica a empresas para mejora o actualización en procesos productivos específicos.</t>
  </si>
  <si>
    <t>Número de empresas que reciben asistencia técnica.</t>
  </si>
  <si>
    <t>212. Apoyar actividades gremiales con enfoque de acceso a mercados.</t>
  </si>
  <si>
    <t>Número de actividades gremiales apoyadas.</t>
  </si>
  <si>
    <t>213. Apoyar programas dirigidos a la reducción de la informalidad.</t>
  </si>
  <si>
    <t>Número de programas apoyados.</t>
  </si>
  <si>
    <t>10 emprendimientos identificados. 1 taller de sensibilización a emprendedores en mejora de capacidades de emprendimientos. Acompañamiento en la formulación de planes de negocios.</t>
  </si>
  <si>
    <t>214. Apoyar programa de financiamiento a las MIPYMES.</t>
  </si>
  <si>
    <t>Número de programas de financiamiento apoyados.</t>
  </si>
  <si>
    <t xml:space="preserve">215. Fortalecer esquemas colaborativos de organizaciones productivas en los municipios. </t>
  </si>
  <si>
    <t>Número de municipios apoyados con esquemas colaborativos de organizaciones productivas.</t>
  </si>
  <si>
    <t xml:space="preserve">0311 - 5 - 1 13 78 83 </t>
  </si>
  <si>
    <t>216. Creación del Sistema Regional de Competitividad e Innovación SRCeI.</t>
  </si>
  <si>
    <t>SRCeI creado.</t>
  </si>
  <si>
    <t>102. Fortalecimiento institucional para la competitividad y la innovación Todo El Departamento, Quindio, Occidente</t>
  </si>
  <si>
    <t>Fortalecer las instituciones para la competitividad  y la innovación como una herramienta para mejorar los ingresos en las empresas y consolidar una estructura económica y social favorable para el departamento del Quindío.</t>
  </si>
  <si>
    <t>217. Apoyar a la creación y funcionamiento del observatorio de competitividad e innovación.</t>
  </si>
  <si>
    <t>Observatorio creado.</t>
  </si>
  <si>
    <t xml:space="preserve">218. Realizar la Constitución legal, reglamentación y puesta en funcionamiento del Fondo para el Desarrollo del Quindío, como una estructura financiera para el desarrollo económico y social del departamento. </t>
  </si>
  <si>
    <t>Fondo para el Desarrollo del Quindío  en funcionamiento.</t>
  </si>
  <si>
    <t>219. Promover la integración regional para proyectos de desarrollo.</t>
  </si>
  <si>
    <t>Número de Programas</t>
  </si>
  <si>
    <t>Realizacion del dia del Tendero, logrando el  fortalecimiento  empresarial de 4530 tenderos del Departamento con actividades academicas y ruedas de negocios.</t>
  </si>
  <si>
    <t xml:space="preserve">0311 - 5 - 1 13 80 84 </t>
  </si>
  <si>
    <t xml:space="preserve">220. Formular el Plan de Negocios internacionales del departamento. </t>
  </si>
  <si>
    <t>Plan formulado y en ejecución.</t>
  </si>
  <si>
    <t>103. Implementación de Estrategias de exportaciones para el Departamento del Quindío.</t>
  </si>
  <si>
    <t>Generar Herramientas para la promoción de las exportaciones del departamento del Quindio</t>
  </si>
  <si>
    <t>221. Promover en los empresarios el intercambio de conocimientos para el fortalecimiento de capacidades empresariales para la exportación.</t>
  </si>
  <si>
    <t>Número de empresarios vinculados a procesos de intercambio de conocimientos con el exterior.</t>
  </si>
  <si>
    <t>222. Brindar asistencia técnica en temas de exportación y tratados de libre comercio en los municipios.</t>
  </si>
  <si>
    <t>Número de municipios con asistencia técnica brindada.</t>
  </si>
  <si>
    <t xml:space="preserve">0311 - 5 - 1 13 80 85 </t>
  </si>
  <si>
    <t>223. Formular y ejecutar el plan de marketing territorial.</t>
  </si>
  <si>
    <t>Plan de marketing territorial formulado y en ejecución.</t>
  </si>
  <si>
    <t>104. Implementación del Plan de Marketing Territorial.</t>
  </si>
  <si>
    <t>Desarrollar e implementar herramientas de Marketin Territorial para el fortalecimiento del Desarrollo Local</t>
  </si>
  <si>
    <t>Apoyar  por parte de los sectores públicos, privados y mixtos la ciencia, tecnología e innovación</t>
  </si>
  <si>
    <t xml:space="preserve">Asistencia de la Gobernacion del departamento  con un stand del Quindio, en la feria Colombia Trade Expo International 2015, Miami, Conexión Empresarial al Mercado </t>
  </si>
  <si>
    <t>224. Gestionar espacios de promoción económica del departamento frente a posibles inversionistas.</t>
  </si>
  <si>
    <t>Número de espacios de promoción económica del departamento gestionados.</t>
  </si>
  <si>
    <t>Mejorar la implementación del ecosistema digital en el departamento del Quindio.</t>
  </si>
  <si>
    <t xml:space="preserve">0311 - 5 - 1 14 81 86 </t>
  </si>
  <si>
    <t>225. Elaborar el plan de  promoción turística territorial para el cuatrienio.</t>
  </si>
  <si>
    <t>Plan de promoción formulado y ejecutado.</t>
  </si>
  <si>
    <t>107. Fortalecimiento de la promoción del destino a nivel nacional e internacional en Todo El Departamento, Quindio, Occidente.</t>
  </si>
  <si>
    <t>Diseño e implementación de políticas, planes, programas y proyectos</t>
  </si>
  <si>
    <t>Fortalecer la promoción del destino en el territorio nacional e internacional con el fin de aumentar el flujo de turistas que llegan al departamento en el año 2014.</t>
  </si>
  <si>
    <t xml:space="preserve">R.O. (20)
I. R (52)
</t>
  </si>
  <si>
    <t>(VF Logística) Adquisición de bienes y servicios</t>
  </si>
  <si>
    <t>0311 - 5 - 1 14 81 87</t>
  </si>
  <si>
    <t>226. Apoyar la consolidación de productos y/o servicios turísticos existentes en el departamento.</t>
  </si>
  <si>
    <t>Número de productos y/o servicios turísticos consolidados.</t>
  </si>
  <si>
    <t>108.  Consolidación de productos turísticos en Todo El Departamento, Quindío, Occidente.</t>
  </si>
  <si>
    <t>Apoyar la consolidación de productos turísticos del departamento del Quindío</t>
  </si>
  <si>
    <t>0311 - 5 - 1 14 81 88</t>
  </si>
  <si>
    <t>227. Mejorar el SUIT (sistema único de información turística).</t>
  </si>
  <si>
    <t>Sistema Único de información turística mejorado.</t>
  </si>
  <si>
    <t>109.  Implementación de procesos de tecnología de la información y comunicación, en todo el Departamento, Quindío, Occidente.</t>
  </si>
  <si>
    <t>Implementar procesos de tecnología de la información y comunicación.</t>
  </si>
  <si>
    <t>228. Apoyar a los empresarios del sector turístico en la incorporación de tics (una plataforma)</t>
  </si>
  <si>
    <t>Número de empresarios del sector Turístico que incorporan TICs.</t>
  </si>
  <si>
    <t xml:space="preserve">Desarrollo institucional </t>
  </si>
  <si>
    <t xml:space="preserve">0311 - 5 - 1 14 81 90 </t>
  </si>
  <si>
    <t>230. Prestar apoyo y asistencia técnica a los municipios en iniciativas de marketing territorial con base en la gestión y promoción sustentable del paisaje.</t>
  </si>
  <si>
    <t>Número de municipios asistidos y apoyados técnicamente en iniciativas de marketing territorial con base en la gestión y promoción sustentable del paisaje.</t>
  </si>
  <si>
    <t>111. Implementación estrategias de marketing territorial en los municipios que promuevan la sustentabilidad del Paisaje Cultural Cafetero Quindío, Occidente.</t>
  </si>
  <si>
    <t xml:space="preserve">Implementar estrategias de marketing territorial en los municipios que promuevan la sustentabilidad del Paisaje Cultural Cafetero, aprovechando la inclusión del PCC en la lista de bienes patrimoniales de la UNESCO. </t>
  </si>
  <si>
    <t xml:space="preserve">0311 - 5 - 1 14 82 91 </t>
  </si>
  <si>
    <t>231. Elaborar y ejecutar el plan de control de calidad interinstitucional.</t>
  </si>
  <si>
    <t>Plan de control de calidad formulado y ejecutado.</t>
  </si>
  <si>
    <t>112. Asistencia a empresas del sector turístico en procesos de calidad en Todo El Departamento, Quindío, Occidente</t>
  </si>
  <si>
    <t>Desarrollar procesos de mejoramiento en la calidad de prestación de servicios turísticos para el departamento del Quindío</t>
  </si>
  <si>
    <t xml:space="preserve">0311 - 5 - 1 14 83 92 </t>
  </si>
  <si>
    <t>232. Impulsar redes empresariales para el fortalecimiento de la oferta del sector turístico.</t>
  </si>
  <si>
    <t>Número de redes impulsadas.</t>
  </si>
  <si>
    <t>113. 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</si>
  <si>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</si>
  <si>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233. Asesorar la elaboración e implementación de planes de negocio para empresarios del sector turístico.</t>
  </si>
  <si>
    <t>Modelos de negocio elaborados e implementados.</t>
  </si>
  <si>
    <t>234. Implementar procesos de formación a los actores que se involucran dentro de la cadena productiva del turismo (taxistas, sector educativo, guías, entre otros).</t>
  </si>
  <si>
    <t>Número de sectores relacionados con la cadena productiva del turismo, capacitados.</t>
  </si>
  <si>
    <t>Acompañamiento en procesos de formación a los prestadores de servicios turísticos del departamento que sean de obligatoriedad. Capacitación sobre requerimientos mínimos de funcionamiento para establecimientos de alojamiento y hospedajes</t>
  </si>
  <si>
    <t>235. Elaborar e implementar un plan de turismo departamental.</t>
  </si>
  <si>
    <t>Número de Planes turísticos implementados.</t>
  </si>
  <si>
    <t xml:space="preserve">Elaboración y presentación ante FONTUR, del proyecto Plan Maestro de Turismo. </t>
  </si>
  <si>
    <t xml:space="preserve">0311 - 5 - 1 14 83 93 </t>
  </si>
  <si>
    <t>236. Apoyar actividades que creen y/o fortalezcan líneas de producto en las modalidades del agroturismo, ecoturismo, turismo de aventura, turismo cultural y temático.</t>
  </si>
  <si>
    <t>Número de actividades que contribuyen a la creación y/o fortalecimiento de líneas de producto en las modalidades de turismo apoyadas.</t>
  </si>
  <si>
    <t>114. Apoyo a actividades en las diferentes modalidades del turismo en Todo El Departamento, Quindío, Occidente.</t>
  </si>
  <si>
    <t>Apoyar actividades en las diferentes modalidades de turismo que permitan un desarrollo continuo del destino Quindío.</t>
  </si>
  <si>
    <t>237. Desarrollar procesos ambientalmente amigables dentro del desarrollo turístico del destino.</t>
  </si>
  <si>
    <t>Número de procesos ambientalmente amigables incorporados.</t>
  </si>
  <si>
    <t>Socialización en el municipio de Salento guía de buenas practicas de turismo naturaleza, gestión, sociales, culturales y ambientales.</t>
  </si>
  <si>
    <t xml:space="preserve"> F-PLA-06- PROGRAMACIÓN PLAN DE ACCIÓN -         VIGENCIA 2015Versión 03         05-07-2011</t>
  </si>
  <si>
    <t>DEPENDENCIA:  SECRETARIA JURÍDICA Y DE CONTRATACIÓN</t>
  </si>
  <si>
    <t>CARGO: SECRETARIO JURIDICO Y DE CONTRATACION</t>
  </si>
  <si>
    <t xml:space="preserve">0306 - 5 - 1 22 106 140 </t>
  </si>
  <si>
    <t>360. Revisar, ajustar y publicar el manual de contratación.</t>
  </si>
  <si>
    <t>Manual de contratación revisado, actualizado y publicado.</t>
  </si>
  <si>
    <t xml:space="preserve">122. Actualización, digitalización e indexación de contratación de la Gobernación del Quindío. </t>
  </si>
  <si>
    <t>Debilidad en la elaboración de actos administrativos y en la etapa contractual que adelanta el nivel central y descentralizado del Departamento del Quindío al igual que los entes de orden municipal.</t>
  </si>
  <si>
    <t>Manual de Contratacion  actualizado  y revizado.</t>
  </si>
  <si>
    <t>20 (R.O)</t>
  </si>
  <si>
    <t>LINA MARIA MESA
MONCADA</t>
  </si>
  <si>
    <t>361. Revisar y ajustar el proceso de contratación del departamento.</t>
  </si>
  <si>
    <t>Proceso de contratación revisado y ajustado.</t>
  </si>
  <si>
    <t xml:space="preserve">Se  modificaron los siguientes fomatos: F-JUR 49,  F-JUR 80, F-JUR 83,  F-JUR 84. Se actualizó el procedimiento P-JUR 28  -  Se modifico el Normograma N-JUR-01  -  Se modificó la caracterización C-JUR-01  -  Se elaboraron los   formatos   F-JUR-82,  F-JUR 83,  F-JUR 84    </t>
  </si>
  <si>
    <t>p</t>
  </si>
  <si>
    <t>362. Capacitar a los funcionarios que tienen vínculo con la contratación.</t>
  </si>
  <si>
    <t>Número de funcionarios capacitados.</t>
  </si>
  <si>
    <t>Se han capacitado 310  funcionarios  y contratistas de los Muncipios del Departamento del Quindio, correspondiente a un  91% de ejecución del proyecto para la vigencia 2015</t>
  </si>
  <si>
    <t>365. Actualizar el Inventario ordenanza vigente</t>
  </si>
  <si>
    <t>Inventario actualizado</t>
  </si>
  <si>
    <t>Se  actualizo  en inventario  en un 100%</t>
  </si>
  <si>
    <t>LINA MARIA MESA MONCADA</t>
  </si>
  <si>
    <t xml:space="preserve">No. DE CONTRATOS </t>
  </si>
  <si>
    <t xml:space="preserve"> F-PLA-06- SEGUMIENTO AL PLAN DE ACCIÓN -          VIGENCIA 2013        Versión 04         06-14-2013</t>
  </si>
  <si>
    <t>DEPENDENCIA: SECRETARIA DE FAMILIA</t>
  </si>
  <si>
    <t xml:space="preserve">CARGO: SECRETARIO DE FAMILIA </t>
  </si>
  <si>
    <t xml:space="preserve">VALOR 
EJECUTADO
</t>
  </si>
  <si>
    <t>% DE             EJECUCION</t>
  </si>
  <si>
    <t xml:space="preserve">0316 - 5 - 1 2 37 22 </t>
  </si>
  <si>
    <t xml:space="preserve">69. Diseñar e implementar un programa de orientación preventiva, para mejorar percepción del riesgo y disminuir la actitud permisiva de la comunidad frente al consumo de sustancias lícitas e ilícitas. </t>
  </si>
  <si>
    <t xml:space="preserve">Un programa de orientación preventiva implementado. </t>
  </si>
  <si>
    <t>30. Diseño e implementación de programas para la prevención y reducción del consumo de sustancias psicoactivas  en el Departamento del Quindío.</t>
  </si>
  <si>
    <t>Disminución del Consumo de sustancias psicoactivas lícitas e ilícitas en el Departamento del Quindío</t>
  </si>
  <si>
    <t>Se avanzó en la estructuración del programa en un 100%  el cual ya fue socializado ante el comité departamental de reducción del consumo de  SPA y donde la secretaría de FAMILIA  cumple un papel importante en el eje de prevención que se encuentra con un avance del 90%.</t>
  </si>
  <si>
    <t>JAMES CASTAÑO HERRERA</t>
  </si>
  <si>
    <t xml:space="preserve">0316 - 5 - 1 6 51 45 </t>
  </si>
  <si>
    <t>111. Adoptar e implementar la política pública de equidad de género.</t>
  </si>
  <si>
    <t xml:space="preserve">Política adoptada e implementada.                                                                                                                                                         </t>
  </si>
  <si>
    <t>31. Difusión de la política pública de equidad de género en el Quindío.</t>
  </si>
  <si>
    <t>Apoyo   Institucional</t>
  </si>
  <si>
    <t>Dar información plena a todas las mujeres del Departamento del Quindío sobre los contenidos de la Política Pública de Equidad de Género aprobada</t>
  </si>
  <si>
    <t xml:space="preserve">0316 - 5 - 1 6 51 46 </t>
  </si>
  <si>
    <t>112. Incrementar las oportunidades rurales para las mujeres.</t>
  </si>
  <si>
    <t>Número de nuevos proyectos productivos.</t>
  </si>
  <si>
    <t>32. Apoyo a programas que generen oportunidades a las mujeres rurales de todo el Departamento del Quindío.</t>
  </si>
  <si>
    <t xml:space="preserve">Implementación de programas y proyectos productivos para mujeres rurales del Departamento del Quindío
</t>
  </si>
  <si>
    <t>Conforme a la fecha de reporte, se ha realizado capacitación sobre mentalidad empresarial a 951 mujeres pertenecientes de los 12 municipios del departamento del Quindiío, con el fin de que opten por la asociatividad como forma de emprendimiento y un camino para salir adelante, a través del desarrollo de sus aptitudes y habilidades en la elaboración de productos artesanales.</t>
  </si>
  <si>
    <t>113. Apoyar programas de fomento de la producción cafetera con mujeres rurales.</t>
  </si>
  <si>
    <t xml:space="preserve">Asistencia Social </t>
  </si>
  <si>
    <t>0316 - 5 - 1 6 51 47</t>
  </si>
  <si>
    <t>114. Elaborar e implementar el proyecto de atención integral a las mujeres víctimas de la violencia.</t>
  </si>
  <si>
    <t>Proyecto de prevención y atención para las mujeres víctimas de la violencia  elaborado e implementado.</t>
  </si>
  <si>
    <t>33. Prevención y atención integral para mujeres victimas de la violencia en todo el Departamento, Quindio, Occidente</t>
  </si>
  <si>
    <t>Asistencia Social</t>
  </si>
  <si>
    <t>Proyecto de atención integral a las mujeres victimas de la violencia en el Departamento del Quindio</t>
  </si>
  <si>
    <t>El proyecto de ATENCIÓN INTEGRAL A LAS MUJERES VÍCTIMAS DE LA VIOLENCIA INTRAFAMILIAR, se viene cumpliendo de acuerdo a la programación respectiva para este año.  El  proyecto consta de 4 etapas: * Atención Social; *  Atención Sicológica; * Formación Micro financiera y * Mentalidad Empresarial. Este proyecto fue implementado en los 12 municipios del departamento del Quindío con un impacto de 424 personas Atendidas de las cuales 176 son mujeres que han presentado violencias por género.</t>
  </si>
  <si>
    <t>115. Promover accione de capacitación y sensibilización para la prevención de la violencia contra la mujer en los 12 municipios</t>
  </si>
  <si>
    <t>Número de municipios con acciones de capacitación y sensibilización</t>
  </si>
  <si>
    <t xml:space="preserve">0316 - 5 - 1 6 51 48 </t>
  </si>
  <si>
    <t>116. Apoyar el funcionamiento de los consejos municipales de mujer</t>
  </si>
  <si>
    <t>Número de consejos apoyados</t>
  </si>
  <si>
    <t>34. Apoyo a los consejos de mujeres en todo el Departamento del Quindío.</t>
  </si>
  <si>
    <t>Funcionamiento de los consejos Municipales de Mujeres y creación del Consejo Departamental de Mujeres</t>
  </si>
  <si>
    <t xml:space="preserve">0316 - 5 - 1 7 60 49 </t>
  </si>
  <si>
    <t>118. Apoyar el plan de vida del resguardo indígena DACHI AGORE DRUA.</t>
  </si>
  <si>
    <t>Resguardo  apoyado.</t>
  </si>
  <si>
    <t>35. Apoyo y asistencia integral a la población indígena DACHI AGORE DRUA del municipio de Calarcá del Departamento del Quindío.</t>
  </si>
  <si>
    <t>Articular el plan de vida del resguardo indígena dachi agore drua del departamento del quindío</t>
  </si>
  <si>
    <t xml:space="preserve">90% de avance en la meta, se realizó convenio con el Resguardo Dachi Agore Drua con duración de 6 meses contados a partir de mayo, en el cual se compraron los materiales de madera y se construyeron  3 viviendas en el resguardo. </t>
  </si>
  <si>
    <t>0316 - 5 - 1 7 60 50</t>
  </si>
  <si>
    <t>120. Apoyar el desarrollo de los pueblos indígenas que se encuentran en el departamento del Quindío con énfasis en la protección y en el goce efectivo de los derechos fundamentales: seguridad alimentaria, emprendimiento, cultura, educación, género, familia, identidad, gobernabilidad, salud y justicia especial indígena.</t>
  </si>
  <si>
    <t>Número de pueblos apoyados.</t>
  </si>
  <si>
    <t>36. Apoyo y fortalecimiento a la población Indígena del Departamento del Quindío.</t>
  </si>
  <si>
    <t xml:space="preserve">Se han capacitado 100  indigenas pertenecientes al cabildo Yanacona del municipio de Armenia, en temas de fortalecimiento cultural del pueblo indigena.  igualmente esta en proceso de entrega herramientas para proceos agricolas, dotaciones para las guardias indigenas, computadores para los cabildos y trajes tradicionales de los pueblos indigenas e instrumentos musicales en los municipios de Cordoba, Buenavista, Quimbaya, La tebaida, y Aremania.  Finalmente con la Agencia de Cooperación alemana GIZ, convenio que ya fue culminado se beneficiaron 80 familias indigenas victimas del conflicto de los municipios de Quimbaya y Armenia. </t>
  </si>
  <si>
    <t xml:space="preserve">0316 - 5 - 1 7 61 52 </t>
  </si>
  <si>
    <t>122. Crear un sistema de información de afro descendiente en el Quindío.</t>
  </si>
  <si>
    <t>Sistema de información creado</t>
  </si>
  <si>
    <t>37, Difusión para la caracterización y creación de un sistema de información para AFRODESCENDIENTE en el Departamento del Quindío.</t>
  </si>
  <si>
    <t>Modernizaciones y Actualizaciones</t>
  </si>
  <si>
    <t>Se atendieron 25  enlaces municipales en difusion del sistema de informacion, para que hagan el proceso de réplica desde las instituciones que representan.</t>
  </si>
  <si>
    <t xml:space="preserve">0316 - 5 - 1 7 61 53 </t>
  </si>
  <si>
    <t>123. Apoyar la consolidación  de unidades productivas de las comunidades afro descendientes del Departamento.</t>
  </si>
  <si>
    <t>Número de unidades productivas apoyadas.</t>
  </si>
  <si>
    <t>38. Apoyo y formación en procesos productivos, culturales que tienen como propósito el rescate de la tradición y la cultura en el Departamento del Quindío.</t>
  </si>
  <si>
    <t>Apoyar el plan de Desarrollo de la población afrodescendiente del Departamento con énfasis en educación, cultura y etnoemprendimiento</t>
  </si>
  <si>
    <t>Se apoyaron 5 unidades productivas de población afro descendiente victima del desplazamiento del municipio de armenia beneficiando a 50 afrodescendientes. Se entregaron elementos de cocina, productos de papelería, elementos para taller de bicicletas, y elementos para el embase y conservación de productos derivados de lácteos.</t>
  </si>
  <si>
    <t>124. Diseñar un proyecto para el fortalecimiento y recuperación de la identidad cultural de la población afro descendiente del departamento.</t>
  </si>
  <si>
    <t>Proyecto diseñado e implementado.</t>
  </si>
  <si>
    <t>Se presento al grupo folclorico de danza afropacifica de la universidad del Quindio en el marco de la celebración del día de la afrocolombianidad como una propuesta de recuperación de la tradición y la ancestria del pueblo afrro. Se beneficiando a 532 afro de los municipios de Armenia(351), Montenegro(114), La tebaida(41), Circasia(12) y Calarca(14).</t>
  </si>
  <si>
    <t>125. Apoyar el plan de desarrollo de la comunidad afro descendiente del departamento del Quindío  con énfasis en cultura, educación y salud.</t>
  </si>
  <si>
    <t>Plan apoyado.</t>
  </si>
  <si>
    <t>Se celebro el dia de la afrocolombianidad beneficiando a 532 afro de los municipios de  Armenia(351), Montenegro(114), La tebaida(41), Circasia(12) y Calarca(14), con un taller educativo, un acto artistico cultural y actividades recreodeportivas. Ademas del ingreso a piscina, refrigerios, almuerzos y rifas de electrodomesticos menores.</t>
  </si>
  <si>
    <t>126. Diseñar e implementar un proyecto de formación, conocimiento y organización de las personas afro descendientes y las organizaciones de base afro descendiente del Departamento del Quindío.</t>
  </si>
  <si>
    <t>Proyecto apoyado e implementado.</t>
  </si>
  <si>
    <t xml:space="preserve">Se realizaron talleres de capacitación de introducción a la legislación afrocolombiana, beneficiando a 240 afrodescendientes, de los siguientes municipios: Armenia 79, </t>
  </si>
  <si>
    <t>0316 - 5 - 1 7 62 54</t>
  </si>
  <si>
    <t>127. Adoptar e implementar la política pública Departamental de discapacidad.</t>
  </si>
  <si>
    <t>Política pública adoptada e implementada.</t>
  </si>
  <si>
    <t>39. Asistencia y apoyo a la población con discapacidad en el Departamento del Quindío.</t>
  </si>
  <si>
    <t>Altos niveles de representatividad e incidencia de las personas con discapacidad en escenarios de participación social  y política del departamento del quindio altos niveles de representatividad e incidencia de las personas con discapacidad en esc</t>
  </si>
  <si>
    <t>Socialización de la política pública "Capacidad Sin Limites" y llegando a acuerdos para la ejecución del plan operativo en los doce municipios del Quindío al 100%</t>
  </si>
  <si>
    <t>128. Actualizar la caracterización de la población con capacidades  diferentes y construir un sistema de información departamental de discapacidad.</t>
  </si>
  <si>
    <t>Número de caracterizaciones realizadas.</t>
  </si>
  <si>
    <t xml:space="preserve">se han realizado actividades masivas en los municipios de Pijao, Buenavista, Quimbaya, Montenegro, Circasia, filandia , Genova, Calarca, las actualizaciones y registros de Armenia se han logrado a raiz de las visitas domiciliarias en la atención de la oficina. Se han realizado acciones de tutela en pro de defender los derechos de las personas con discapacidad y mediante la entrega de ayudas tecnicas se ha ido incrementando la actualizacion registro localizacion y caracterizacion de poblacion con discapacidad. </t>
  </si>
  <si>
    <t>129,Apoyar organizaciones  que presenten atención a población con capacidades diferentes.</t>
  </si>
  <si>
    <t>Organizaciones apoyadas</t>
  </si>
  <si>
    <t xml:space="preserve">A través del convenio celebrado con la fundación Hernan Mejia se esta brindando asitencia técnica a varias organizaciones en condicion de discapacidad para el fortalecimiento de proyectos productivos. Se fortalecio la conformacion de Asociaciones de personas en situacion de discapacidad en los municipios de Genova, Quimbaya,Circasia, Pijalo, Montenegro y el corregimiento de Barcelona. Se han capacitado asociaciones de personas con discapacidad en la elaboracion de juegos </t>
  </si>
  <si>
    <t>130. Fortalecer los  comités de discapacidad</t>
  </si>
  <si>
    <t xml:space="preserve">Los Comités de cada uno de los municipios fue fortalecido, en sus reuniones periódicas. Teniendo visibilidad con el operativismo de cada comité teniendo un impacto global en la población con discapacidad de cada localidad, frente a sus proyectos y programas trabajando planificadamente desde la política pública, de las asociaciones fortalecidas se esta realizacndo una caracterizacion y diagnostico del estado actual. </t>
  </si>
  <si>
    <t>0316 - 5 - 1 7 62 55</t>
  </si>
  <si>
    <t>131. Crear e Implementar un programa de fortalecimiento del núcleo familiar de la población con capacidades diferentes.</t>
  </si>
  <si>
    <t>Programa implementado.</t>
  </si>
  <si>
    <t>40. Implementación de un programa de rehabilitación basado en comunidad, en el Departamento del Quindío.</t>
  </si>
  <si>
    <t xml:space="preserve">Implementación de un programa de rehabilitación basada en comunidad  (rbc) en el  departamento del quindío
</t>
  </si>
  <si>
    <t>132. Implementar el programa de rehabilitación basada en comunidad  RBC en el departamento del Quindío</t>
  </si>
  <si>
    <t>Programa implementado</t>
  </si>
  <si>
    <t>Socialización del programa RBC en los 12 municipios, y oferta institucional municipal en Circasia, Córdoba, Buenavista y Montenegro, visitas domiciliarias a PCD con el objetivo de verificar su situación socio-económica y jurídica, sus familias y cuidadores, Actualización de bases de datos de ayudas técnicas teniendo en cuenta el registro de localización y caracterización de PCD para poderles entregar lo requerido, igualmente se realizó el borrador del proyecto de ordenanza de ayudas técnicas, el cual permitió la entrega oficial de 25 ayudas tecnicas y el registro de de 70 PCD.</t>
  </si>
  <si>
    <t>0316 - 5 - 1 9 64 59</t>
  </si>
  <si>
    <t>142. Mantener en operación los órganos escolares de las instituciones educativas  publicas</t>
  </si>
  <si>
    <t>Numero de instituciones publicas con gobiernos escolares operando</t>
  </si>
  <si>
    <t>41. Asistencia y participación de niños, niñas y adolescentes en los  Consejos de Política Social en todo el Departamento del Quindío.</t>
  </si>
  <si>
    <t xml:space="preserve">100% de información recopilada que evidencia la conformación y operación de los 54 gobierno escolares de las instituciones educativas de los  11 Municipios del Quindío. </t>
  </si>
  <si>
    <t xml:space="preserve">0316 - 5 - 1 9 64 60 </t>
  </si>
  <si>
    <t>143. Disminuir el número de casos de maltrato en niños niñas y adolescentes entre 0 y 17 años.</t>
  </si>
  <si>
    <t>Número de casos denunciados por maltrato en niños, niñas y adolescentes entre 0 y 17 años.</t>
  </si>
  <si>
    <t>&lt;750</t>
  </si>
  <si>
    <t>42, Apoyo en la Prevención , disminución del maltrato y abuso sexual en niños, niñas y adolescentes en el Departamento del Quindío.</t>
  </si>
  <si>
    <t>Disminución de índices de   maltrato y abuso sexual en niños niñas y adolescentes entre 0 y 17 años del depto. del Quindio</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</si>
  <si>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t>
  </si>
  <si>
    <t>144. Disminuir el número de casos por abuso sexual.</t>
  </si>
  <si>
    <t>Número de casos de denuncia por abuso sexual en niños, niñas y adolescentes.</t>
  </si>
  <si>
    <t>&lt;300</t>
  </si>
  <si>
    <t>145. Disminuir el número de casos de maltrato infantil.</t>
  </si>
  <si>
    <t>Número de valoraciones médico legales por presunto delito de maltrato infantil.</t>
  </si>
  <si>
    <t>&lt;100</t>
  </si>
  <si>
    <t>146. Apoyar la creación o adecuación de los hogares de paso para la protección de las niñas, niños y adolescentes de 0 a 17 años explotados sexualmente en los municipios del departamento del Quindío.</t>
  </si>
  <si>
    <t>Número de hogares de paso apoyados.</t>
  </si>
  <si>
    <t>No se ha realizado apoyo a la creación o adecuación de hogares de paso a la fecha.</t>
  </si>
  <si>
    <t>147. Prevenir la aparición de casos de niños, niñas y adolescentes víctimas de minas anti personas.</t>
  </si>
  <si>
    <t>Número de niños, niñas y adolescentes entre 0 y  17 años víctimas de minas anti personas.</t>
  </si>
  <si>
    <t>Meta sin Línea Base ni programación, por cuanto en el Departamento del Quindío, NO se registran NIÑOS, NIÑAS Y/O ADOLESCENTES, víctimas de minas antipersonas.</t>
  </si>
  <si>
    <t xml:space="preserve">0316 - 5 - 1 9 64 61 </t>
  </si>
  <si>
    <t>148. Disminuir el número de niños, niñas y adolescentes entre 0 y 17 años explotados sexualmente.</t>
  </si>
  <si>
    <t>Número de niños, niñas y adolescentes entre 14 y 17 años infractores de la ley penal vinculados a procesos judiciales.</t>
  </si>
  <si>
    <t>&lt; 4</t>
  </si>
  <si>
    <t xml:space="preserve">43. Apoyo a la disminución de niños, niñas y adolescentes entre 0 y 17 años explotados laboral y sexualmente en el Departamento del Quindío. </t>
  </si>
  <si>
    <t>Disminución de niños, niñas y adolescentes entre 0 y 17 años explotados laboral y sexualmente y creación de programas dirigidos a la formación integral de los niños, niñas y adolescentes (14 a 17 años)  del departamento del quindio</t>
  </si>
  <si>
    <t xml:space="preserve">Articulación institucional desde los  Comités Municipales de Seguimiento a la Ley 1098 del 2006 y el Comité Departamental de Violencia, liderados por la Procuradura Delegada para Asuntos de Familia y la Defensora del Pueblo, respectivamente, en ese trabajo en red se ha logrado la estructuración e implementación de la Ruta Para la Atención a Victimas de Violencia Intrafamiliar, de Genero y Violencia Sexual,  para la difusión y conocimiento de la ruta, se ha realizado con actores del sistema nacional de bienestar </t>
  </si>
  <si>
    <t>149. Apoyar un programa dirigido a la formación integral de los niños, niñas y adolescentes (14 a 17 años) infractores del departamento.</t>
  </si>
  <si>
    <t>Programa apoyado.</t>
  </si>
  <si>
    <t>152. Disminuir  el número de niños, niñas y adolescentes (5 a 17 años) que participan en una actividad remunerada o no.</t>
  </si>
  <si>
    <t>Número de niños, niñas y adolescentes que participan en una actividad remunerada o no.</t>
  </si>
  <si>
    <t>&lt;622</t>
  </si>
  <si>
    <t xml:space="preserve">El Departamento de acuerdo al reporte oficial emitido por el Ministerio de Trabajo a través de su sistema SIRITI, reporta una población de 2654 NNA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</si>
  <si>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153. Disminuir  el número de niños, niñas y adolescentes (5 a 17 años) que trabajan 15 horas o más en oficios del hogar.</t>
  </si>
  <si>
    <t>Número de niños, niñas y adolescentes que trabajan 15 horas o más en oficios del hogar.</t>
  </si>
  <si>
    <t>&lt;13</t>
  </si>
  <si>
    <t xml:space="preserve">De acuerdo al proceso de verificación de información que se está llevando a cabo con la oficina principal del Ministerio de Trabajo, el ICBF y la secretaría de Familia, no se tienen aún cifras oficiales. </t>
  </si>
  <si>
    <t>154. Realizar procesos de formación en competencias para la vida y consolidación de una cultura de la sexualidad responsable y proyecto de vida. (NNA 6 a 17 años).</t>
  </si>
  <si>
    <t>Programa creado y apoyado</t>
  </si>
  <si>
    <t>155. Formular el Plan de Acción Departamental que ponga en marcha la ruta de prevención urgente y la ruta de protección en prevención.</t>
  </si>
  <si>
    <t>Plan formulado e implementado</t>
  </si>
  <si>
    <t xml:space="preserve">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constuyendo su mapa de riesgo en el tema de utilización de NNA. </t>
  </si>
  <si>
    <t xml:space="preserve">0316 - 5 - 1 9 64 62 </t>
  </si>
  <si>
    <t>156. Disminuir el número de niños niñas y adolescentes entre 14 y 17 años infractores de la ley penal vinculados a procesos judiciales.</t>
  </si>
  <si>
    <t>&lt;565</t>
  </si>
  <si>
    <t>44. Apoyo a las acciones interinstitucionales orientadas a prevenir y disminuir los altos índices de menores infractores del departamento del Quindío</t>
  </si>
  <si>
    <t>Disminución de niños niña y adolescentes entre 14 y 17 años infractores de la ley penal vinculados a procesos judiciales del depto. del Quindio</t>
  </si>
  <si>
    <t xml:space="preserve">Se viene desarrollando el programa "Cuando Grande Quiero Ser"  que adelanta acciones como mecanismo de prevención de conductas delictivas en los adolescentes, en las que se sensibliza a los adolescentes de instituciones educativas de Armenia en los factores de riesgo de incurrir en conductas delictivas, así como  las consecuencias de las mismas.  En la actualidad se han impactado 185 niños, niñas y adolescentes de los municipios de Armenia y Calarcá. </t>
  </si>
  <si>
    <t>157. Disminuir el número de adolescentes entre 14 y 17 años infractores de la ley penal reincidentes.</t>
  </si>
  <si>
    <t>Número de adolescentes entre 14 y 17 años infractores de la ley penal reincidentes.</t>
  </si>
  <si>
    <t>&lt;120</t>
  </si>
  <si>
    <t>Según reporte de la dirección regional del ICBF, a la fecha de corte del informe 31 de octubre se presentaron 88 casos de adolescentes entre 14 y 17 años infractores de la ley reincidentes.</t>
  </si>
  <si>
    <t>158. Disminuir el número de adolescentes entre 14 y 17 años privados de libertad procesados conforme a la ley.</t>
  </si>
  <si>
    <t>Número de adolescentes entre 14 y 17 años privados de libertad procesados conforme a la ley.</t>
  </si>
  <si>
    <t>&lt;38</t>
  </si>
  <si>
    <t xml:space="preserve">Se continua brindando apoyo técnico y articulación institucional para el fortalecmiento y mantenimiento de los talleres productivos  implementados durante la vigencia anterior.  Es así que a la fecha a través del taller de serigrafia, los adolescentes que participan allì han logrado la vinculación a actividades estampando más de cinco mil camisetas que fueron usadas para la caminata por la Vida y la Familia, como también la estampada de 800 ponchos que fueron utilizados en el evento nacional de Nuevo </t>
  </si>
  <si>
    <t xml:space="preserve">0316 - 5 - 1 9 64 63 </t>
  </si>
  <si>
    <t>159. Formular e implementar la Política Publica Departamental de primera infancia, infancia y adolescencia.</t>
  </si>
  <si>
    <t>Política pública formulada e implementada.</t>
  </si>
  <si>
    <t>45. Divulgación difusión de la política pública Todo El Departamento, Quindio, Occidente</t>
  </si>
  <si>
    <t>Permitir que los niños, niñas y adolescentes tengan conocimiento sobre la política pública</t>
  </si>
  <si>
    <t>Se estructuro el plan de Acción para la vigencia 2015, que permite la ejecución de la Política Pública para la presente vigencia, proceso que se desarrollo con cada una de las entidades cooresponsables de la implementación y ejecución de cada una de las lineas y ejes estrategicos.  En el marco de esa implementación se ejecuta  Ruta de Atención Integral para la Primera Infancia Departamental y  asistencia técnica en el mismo para los mpios de Circasia, Pijao, Buenavista, Armenia, La Tebaida y Quimbaya.  Se realizaron once encuentros municipales de dialodo con la participación de NNA para la sensibilización y preparación en la rendición pública de cuentas.  Se han surtido las fases de sensibilización, alistamiento y generación de información en el proceso de rendición pública de cuentas vigencia 2012-2015, donde se hará seguimiento y evaluación a la Política Pública de Primera Infancia, infancia y Adolescencia del Departamento.</t>
  </si>
  <si>
    <t>160. Apoyar la gestión municipal en lo referente a la implementación de políticas públicas de infancia y adolescencia.</t>
  </si>
  <si>
    <t>Articulación institucional y acompañamiento a los doce (12) del departamento en el proceso de alistamiento y recolección de información para el proceso de Rendición Pública de Cuentas de Infancia y Adolescencia. Se surtieron las etapas de alistamiento, sensibilización y recolección de información para los 163 indicadores sociales y los indicadores de GPS para la Rendición Pública de Cuentas.  Entrega de cifras a los 12 municipios  del orden nacional y local para el tema de indicadores, capacitación en la estructuración del informe de gestión, en la plataforma virtual para la rendición de cuentas, en la recolección y estructuración de la información financiera para el GPS, actualmente se brinda asistencia técnica en el diligenciamiento de la información vía plataforma y estructura del informe de gestión.</t>
  </si>
  <si>
    <t xml:space="preserve">0316 - 5 - 1 9 69 64 </t>
  </si>
  <si>
    <t>161. Diseñar e implementar la política pública de juventud departamental, con el apoyo del sistema departamental de juventud.</t>
  </si>
  <si>
    <t>46. Formulación e implementación de la política pública de Juventud, en el Departamento del Quindío.</t>
  </si>
  <si>
    <t>Implementar una política publica departamental de juventud acorde con los requerimientos y necesidades de la población joven del departamento</t>
  </si>
  <si>
    <t>Se realizó la socialización de la Política Pública con instituciones involucradas y líderes de plataformas, consejos y espacios de participación. Inició la implementación del Primer Plan de Acción Anual de la Política Pública, contando a la fecha con una matriz de acciones conjuntas con cruce de responsables y varias actividades ya realizadas, como talleres de formación y capacitación y eventos masivos.</t>
  </si>
  <si>
    <t xml:space="preserve">0316 - 5 - 1 9 69 65 </t>
  </si>
  <si>
    <t>162. Promover la participación de los jóvenes emprendedores en la red departamental de emprendimiento</t>
  </si>
  <si>
    <t>Asociación de jóvenes que hacen parte de la Red Departamental de Emprendimiento.</t>
  </si>
  <si>
    <t>47. Implementación de estrategias de promoción y participación de la juventud en el Departamento del Quindío.</t>
  </si>
  <si>
    <t>Población juvenil expresiva, participativa y productiva</t>
  </si>
  <si>
    <t xml:space="preserve">La asociación que ya se vinculó a la Red ha participado de las convocatorias y sesiones que a la fecha se han realizado. La agenda de trabajo de la misma consiste en el desarrollo de las </t>
  </si>
  <si>
    <t>163. Implementar la estrategia presidencial GOLOMBIAO con  el acompañamiento del programa presidencial Colombia joven.</t>
  </si>
  <si>
    <t xml:space="preserve">Estrategia implementada  </t>
  </si>
  <si>
    <t xml:space="preserve">Ya culminó la implementación de la estrategia. El plan de desarrollo designaba recursos y porcentajes de cumplimiento para los años 2012 y 2013 solamente. A la fecha ya se cumplió con lo </t>
  </si>
  <si>
    <t>165. Implementar acciones dirigidas al fortalecimiento de las expresiones culturales, artísticas y empresariales de los jóvenes integrantes de comunidades alternas.</t>
  </si>
  <si>
    <t>Acciones implementadas</t>
  </si>
  <si>
    <t>164. Impulsar la creación del centro ideológico de prácticas políticas, empresariales y sociales.</t>
  </si>
  <si>
    <t>Centro creado</t>
  </si>
  <si>
    <t xml:space="preserve">Se han realizado 12 sesiones del CIPPES, en las instalaciones de la Galería MakerSpace y en los cuales se ha culminado el primer ciclo de formación que establecía los temas de Control social y veeduría para la gestión pública, inicia el ciclo de medio ambiente y políticas públicas, con el Bienestar Familiar y el PNUD se han realizado 4 ciclos de capacitacion, formacion y liderazgo en temas de construccion de planes de Gobierno para las proximas administraciones asi como el debate con los candidatos, con el Ministerio del Interior y con la participacion de jovenes lideres del priceso de veeduria e incidencia social y politica, se llevo a cabo el Taller de participacion para la contruccion de los Planes de Desarrollo 2016-2020 </t>
  </si>
  <si>
    <t xml:space="preserve">0316 - 5 - 1 9 69 66 </t>
  </si>
  <si>
    <t>167. Poner en marcha el programa de fomento de la ciencia, la tecnología y la innovación.</t>
  </si>
  <si>
    <t>Programa de fomento de la ciencia, la tecnología y la innovación en ejecución.</t>
  </si>
  <si>
    <t>48. Apoyo a programas y proyectos de ciencia, tecnología e innovación en el Departamento del Quindío.</t>
  </si>
  <si>
    <t>El Plan se encuentra debidamente formulado y aprobado desde la vigencia 2012</t>
  </si>
  <si>
    <t>168. Apoyo a proyectos innovadores.</t>
  </si>
  <si>
    <t>Número de niños, niñas y adolescentes vinculados a proyecto de innovación.</t>
  </si>
  <si>
    <t>La ejecución de los proyectos para este año, se cumplió satisfactoriamente correspondiendo a los proyectos de innovación social, con que los adolescentes y jóvenes se beneficiaron y que supero la meta programada para este año.</t>
  </si>
  <si>
    <t xml:space="preserve">0316 - 5 - 1 9 69 67 </t>
  </si>
  <si>
    <t>169. Generar  convenios anuales interinstitucionales para el fomento de la prevención, recuperación y rehabilitación dirigido a jóvenes en situación de previa o avanzada drogo-dependencia.</t>
  </si>
  <si>
    <t>Convenios implementados</t>
  </si>
  <si>
    <t>49. Apoyo a la promoción de espacios y estilos de vida saludables para jóvenes en el Departamento del Quindío.</t>
  </si>
  <si>
    <t>Reducir la tasa de drogadicción y embarazos en adolescente en el departamento del Quindío</t>
  </si>
  <si>
    <t xml:space="preserve">Se ha hecho programas de socialización en el eje de prevención, desde las plataformas y consejos de gobierno estudiantil, realizando trabajo de pares contando a la fecha,con 2 eventos por municipios y 1 realizado en Génova, se dio inicio al cumplimiento de los convenios con las Alcaldias de los municipios de Quimbaya, Buenavista, Cordoba y Circacia, logrando asi la realizacion de 9 modulos en temas de prevencion del consumo de SPA y formando jovenes lideres multiplicadores, es decir 27 programas y 670 jovenes impactados. </t>
  </si>
  <si>
    <t xml:space="preserve">0316 - 5 - 1 9 69 68 </t>
  </si>
  <si>
    <t>170. Desarrollar campañas de sensibilización y educación frente al respeto y tolerancia por la diferencia.</t>
  </si>
  <si>
    <t>Campañas desarrolladas</t>
  </si>
  <si>
    <t>50. Apoyo a la población LGBTI del Departamento del Quindío.</t>
  </si>
  <si>
    <t xml:space="preserve"> Promover el reconocimiento y la no descremación de la población lgtbi del departamento del quindio</t>
  </si>
  <si>
    <t xml:space="preserve">Se ha hecho apoyo ténico a los municipios de Quimbaya, Pijao y Armenia, respectivamente para la presentación del proyecto de acuerdo de conformación de mesa LGBTI, presentación de proyecto productivo, y presentación de línea base de caracterización para política pública de diversidad sexual. Estas actividades consisten en la organización de espacios de participación, fomento de talentos y potencialidades de la población dentro de los espacios de participación y construcciuón de herramientas de desarrollo y restitución de derechos. </t>
  </si>
  <si>
    <t>171. Promover acciones dirigidas al fortalecimiento de las expresiones culturales, artísticas y empresariales de la población LGTBI</t>
  </si>
  <si>
    <t>Acciones promovidas</t>
  </si>
  <si>
    <t>Se apoyaron 3 actividades masivas en el marco de la conmemoración del día internacional de la lucha contra la homofobia: Armenia, Tebaida y Montenegro 17 de Mayo. Se realizaron actividades académicas y de despliegue, actos simbólicos y proyección de películas. Se apoyó con logística y recursos financieros la realización del Reinado Ral Gay Quindío, en el municipio de Quimbaya.</t>
  </si>
  <si>
    <t>0316 - 5 - 1 9 70 69</t>
  </si>
  <si>
    <t>172. Apoyar el desarrollo el objetivo de política “ninguno sin familia” contemplado en la ley de infancia y adolescencia.</t>
  </si>
  <si>
    <t>Componente de política apoyado</t>
  </si>
  <si>
    <t>51. Apoyo y fortalecimiento con los programas del centro de atención integral a las familias del Departamento del Quindío.</t>
  </si>
  <si>
    <t xml:space="preserve">Ausencia de  programas de apoyo, acompañamiento y fortalecimiento de las familias quindianas
</t>
  </si>
  <si>
    <t>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</si>
  <si>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173. Crear e implementar programas de apoyo, acompañamiento y fortalecimiento de las familias Quindianas.</t>
  </si>
  <si>
    <t>Programas creados e implementados</t>
  </si>
  <si>
    <t xml:space="preserve"> Se ha realizado a la fecha  46 jornadas CAFI en los doce (12) municipios del departamento del Quindío, contando con la participación de 16.727 personas, beneficiadas con los talleres de sensiblización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Se realizo la celebración del mes del niño donde se realizaron ferias ludicas, recreativas y artisticas en los once municipios, el corregimiento de barcelona y  en el Municipio de Armenia se llevo a cabo en cada una de las (10]) comunas. </t>
  </si>
  <si>
    <t xml:space="preserve">0316 - 5 - 1 9 70 70 </t>
  </si>
  <si>
    <t>174. Beneficiar a la población adulta mayor con programas sociales, de generación de ingresos y atención integral.</t>
  </si>
  <si>
    <t>Número de adultos mayores beneficiarios.</t>
  </si>
  <si>
    <t>52. Apoyo y bienestar integral a las personas mayores del Departamento del Quindío.</t>
  </si>
  <si>
    <t xml:space="preserve">Programas sociales   de generación de ingresos y  atención integral, que beneficien a la población adulta mayor del departamento del quindio.
</t>
  </si>
  <si>
    <t>En el Departamento del Quindío se han beneficiado 11.330 personas de los grupos de adulto mayor con programas sociales enfatizando en sus valores, autoestima, sus habilidades, apoyo a unidades productivas, apoyo a la tarde mayor trabajo intergeneracional en intramural entre personas mayores institucionalizadas y grupos organizados de los 12 municipios del Departamento. se apoyará con más de 10000 sudaderas a los adultos mayores del departamento, además de ayudas técnicas que se requieran. se está realizando 80 prótesis a adultos mayores institucionalizados de los municipios de Circasia, la tebaida, Montenegro, Quimbaya, Calcara y Armenia.</t>
  </si>
  <si>
    <t>EST- RO</t>
  </si>
  <si>
    <t>175. Apoyar lugares para la vida (CBA) y Centros Vida</t>
  </si>
  <si>
    <t>Número de CBA apoyados</t>
  </si>
  <si>
    <t>(21)  Centros de protección al adulto mayor  y 10 centros vida apoyados con la estampilla departamental para el bienestar del adulto mayor, con 1280 personas mayores beneficiadas, a quienes se les contribuyó al mejoramiento de su calidad de vida.</t>
  </si>
  <si>
    <t>Desarrollo social</t>
  </si>
  <si>
    <t xml:space="preserve">0316 - 5 - 1 10 71 71 </t>
  </si>
  <si>
    <t>176. Implementar el plan de acompañamiento al ciudadano migrante (el que sale y el que retorna).</t>
  </si>
  <si>
    <t>53. Implementación del plan de acompañamiento al Ciudadano Migrante, (el que sale y el que retorna) del Departamento del Quindío.</t>
  </si>
  <si>
    <t>Implementar el plan de acompañamiento al ciudadano migrante (el que sale y el que retorna).</t>
  </si>
  <si>
    <t xml:space="preserve">De Enero a Mayo de 2015, se implementó  el PLAN DE ACOMPAÑAMIENTO AL CIUDADANO MIGRANTE, (EL QUE SALE Y EL QUE RETORNA) DEL DEPARTAMENTO DEL QUINDÍO. Se atendieron,  se trabajó en la caracterización de Niños, Niñas y adolescentes retornados. Se creó la ruta de trabajo para aplicar a los proyectos productivos de acuerdo a la ley 1565 e 2012 para apoyar con recursos propios de la Gobernación del Quindío. Se atendieron 52  en el Centro Integral de servicios migratorios del Quindío, Personas Agregadas a la Red social 160. </t>
  </si>
  <si>
    <t xml:space="preserve">0316 - 5 - 1 10 71 72 </t>
  </si>
  <si>
    <t>177. Implementar el plan de acompañamiento para el empleo en el exterior  en escenarios corresponsables de cooperación internacional y desarrollo</t>
  </si>
  <si>
    <t>54. Implementación del plan de acompañamiento para el empleo en el exterior, en escenarios corresponsables de cooperación en el Departamento del Quindío.</t>
  </si>
  <si>
    <t>Implementación del plan de acompañamiento para el empleo en el exterior en escenarios corresponsables de cooperación internacional y codesarrollo</t>
  </si>
  <si>
    <t xml:space="preserve">Se realizaron  los cambios al PLAN DE ACOMPAÑAMIENTO PARA EL EMPLEO EN EL EXTERIOR, EN ESCENARIOS CORRESPONSABLES DE COOPERACIÓN EN EL DEPARTAMENTO DEL QUINDÍO, de acuerdo a recomendaciones de la secretaría de planeación del departamento. Se socializó con la creación de los consejos municipales de atención integral para la migración en los municipios de Salento, Córdoba, Pijao, Génova, Buenavista y Circasia.  Actualmente se crearon, Se socializo la Nueva oficna CENTRO INTEGRAL DE SERVICIOS MIGRATORIOS DEL QUINDÍO.  </t>
  </si>
  <si>
    <t>DEPENDENCIA:  SECRETARIA DE AGUAS E INFRAESTRUCTURA</t>
  </si>
  <si>
    <t>CARGO: SECRETARIO DE AGUAS E INFRAESTRUCTURA</t>
  </si>
  <si>
    <t>CONTRATOS</t>
  </si>
  <si>
    <t>% DE 
EJECUCION</t>
  </si>
  <si>
    <t>No DE
 CONTRATOS</t>
  </si>
  <si>
    <t xml:space="preserve">VALOR OBLIGACIONES </t>
  </si>
  <si>
    <t xml:space="preserve">0308 - 5 - 1 17 87 101 </t>
  </si>
  <si>
    <t>257. Construir, mejorar y habilitar la red vial secundaria para la implementación del plan vial departamental.</t>
  </si>
  <si>
    <t>Número de kms construidos, mejorados y rehabilitados de la red vial secundaria.</t>
  </si>
  <si>
    <t xml:space="preserve">69, Aplicación del Plan Vial Departamental en el Departamento del Quindío.
</t>
  </si>
  <si>
    <t xml:space="preserve">Obras Físicas </t>
  </si>
  <si>
    <t>Mejoramiento de la Calidad de vida de los habitantes del departamento mediante la atención oportuna en mantenimiento preventivo, correctivo y atención de emergencias en la red vial a cargo del Departamento del Quindío.</t>
  </si>
  <si>
    <t xml:space="preserve">R.O.(20)
ACPM  (23) 
 </t>
  </si>
  <si>
    <t>ISABEL  CRISTINA ORTIZ CORTES</t>
  </si>
  <si>
    <t>258. Mantener en buen estado las vías secundarias para la implementación del plan vial departamental.</t>
  </si>
  <si>
    <t>Número de km con  mantenimiento en la red vial secundaria.</t>
  </si>
  <si>
    <t>259. Apoyar la atención de las emergencias viales en los municipios del Departamento.</t>
  </si>
  <si>
    <t>Número de municipios con emergencias viales  apoyados.</t>
  </si>
  <si>
    <t>Ingeniería y administración - costos previstos por fiducia, interventora o supervisión externa</t>
  </si>
  <si>
    <t>260. Realizar estudios, diseños, asesorías, apoyo técnico y administrativo  para la ejecución del plan vial departamental.</t>
  </si>
  <si>
    <t>Número de estudios, diseños, asesorías, apoyo técnico y administrativo realizados.</t>
  </si>
  <si>
    <t>Mediante el contrato SID 001 DE 2015 se contrato la consultoria para los estudios de diagnostico estructural, analisis de vulnerabilidad sismica, diseño esctructural para la adecuacion sismica de acuerdo con la normativa vigente para el reforzacmiento y/o rehabilitacion, diseño de rampas, accesos y demas obras complementarias que garanticen su funcionalidad en los puentes vehiculares y/o peatonales que intercomunican los departamentos del Quindio y Valle del Cauca  - Segun Accion popular 2008, ademas se contratao personal para prestar asesorías, brindar apoyo técnico y administrativo al plan vial departamental con profesionales con perfiles (ingenieros civiles, tecnologos en obras y topografos).</t>
  </si>
  <si>
    <t>261.Realizar mantenimiento y/o rehabilitación de puentes en el departamento del Quindío.</t>
  </si>
  <si>
    <t>Número de puentes mantenidos y/o rehabilitados.</t>
  </si>
  <si>
    <t>Esta Meta ya se cumplió en 100% para el cuatrienio</t>
  </si>
  <si>
    <t>262. Apoyar a los municipios en la construcción, mantenimiento, mejoramiento y rehabilitación  de la red vial terciaria y/o urbana.</t>
  </si>
  <si>
    <t>Número de municipios apoyados en el proceso de construcción, mantenimiento, mejoramiento y/o rehabilitación de la red vial terciaria y/o urbana</t>
  </si>
  <si>
    <t xml:space="preserve">Estudios </t>
  </si>
  <si>
    <t>Gestión</t>
  </si>
  <si>
    <t xml:space="preserve">Proyecto Camineras  se  realiza  frentes de  trabajo   encargados  del  mantenimiento de la malla  vial en los doce  Municipios". </t>
  </si>
  <si>
    <t>263. Ejecutar obras complementarias para la conservación de la Red Vial del Departamento del Quindío.</t>
  </si>
  <si>
    <t>Número de  obras complementarias para la conservación Vial del Departamento del Quindío.</t>
  </si>
  <si>
    <t xml:space="preserve">0308 - 5 - 1 17 88 102 </t>
  </si>
  <si>
    <t xml:space="preserve">264. Conformar una (1) Unidad para la Gestoría que se encargue de implementar acciones técnicas, administrativas, financieras, legales y ambientales para el desarrollo del Plan Departamental de Aguas del Quindío. </t>
  </si>
  <si>
    <t>Unidad para la Gestoría que asuma las funciones de la Gerencia conformada.</t>
  </si>
  <si>
    <t>70.  Implementación de acciones para el desarrollo del plan departamental de aguas del departamento del Quindío</t>
  </si>
  <si>
    <t xml:space="preserve">Desarrollar las acciones necesarias para alcanzar el cumplimiento de los objetivos de la política del sector de agua potable y saneamiento básico. </t>
  </si>
  <si>
    <t>Se ha mantenido la unidad para la gestoría, que se encarga de desarrollar acciones técnicas, administrativas, financieras, legales y ambientales para la implementación del Programa Agua para la Prosperidad - Planes Departamentales del Agua, en el Departamento del Quindío; a través de la Secretaria de Aguas e Infraestructura, Dirección de Aguas y Saneamiento Básico.</t>
  </si>
  <si>
    <t>SGP (27)</t>
  </si>
  <si>
    <t xml:space="preserve">0308 - 5 - 1 17 88 103 </t>
  </si>
  <si>
    <t>265. Disminuir el IRCA[1]&lt; = 2%.</t>
  </si>
  <si>
    <t>% IRCA.</t>
  </si>
  <si>
    <t>&lt; = 2%</t>
  </si>
  <si>
    <t>71. Construcción y mejoramiento de la infraestructura de agua potable del departamento del Quindío</t>
  </si>
  <si>
    <t>Obras Físicas</t>
  </si>
  <si>
    <t>Aumento de la cobertura urbana y rural del servicio de agua potable en el departamento.</t>
  </si>
  <si>
    <t>Se mantuvo el IRCA en &lt; =2%. Ello  se logro con la ejecución de OPTIMIZACION PLANTA DE TRATAMIENTO DE AGUA POTABLE MUNICIPIO DE LA TEBAIDA.</t>
  </si>
  <si>
    <t xml:space="preserve">266. Gestionar el aumento de la proporción de la población urbana con acceso a métodos de abastecimiento de agua adecuados. </t>
  </si>
  <si>
    <t>% de Cobertura Urbana.</t>
  </si>
  <si>
    <t>Se gestionó el aumento de la proporción de la POBLACIÓN URBANA con acceso a MÉTODOS DE ABASTECIMIENTO DE AGUA ADECUADOS, Mediante la suscripción de contratos quese encuentran en  Ejecución.</t>
  </si>
  <si>
    <t>Ingeniería y administración</t>
  </si>
  <si>
    <t>267. Gestionar el aumento de la proporción de la población rural con acceso a métodos de abastecimiento de agua adecuados.</t>
  </si>
  <si>
    <t>% de Cobertura  Rural.</t>
  </si>
  <si>
    <t xml:space="preserve">Gestión </t>
  </si>
  <si>
    <t>Se consolidó la información de cobertura con el aumento dado por los Proyectos. Durante este período se logro la viabilización en el Ministerio de los proyectos orientados a la construcción de las líneas de expansión del acueducto en el sector rural de los municipios de Montenegro, Quimbaya, Circasia y Salento. Con recursos del Ministerio de Vivienda, Ciudad y Territorio.Pese a los enormes esfuerzos relaizado, esta meta debe ser revisada para el próximo perriodo, debido a que la dispersión de usuarios en el sector rural hace muy dificil la financiación de estos proyectos por la relación costo / beneficio. Así mismo, la normativa vigente, que requiere la formalización de los acuedcutos rurales, dificulta la inversión en optimización de los sistemas operados por estos prestadores.</t>
  </si>
  <si>
    <t xml:space="preserve">0308 - 5 - 1 17 88 104 </t>
  </si>
  <si>
    <t>268. Gestionar el aumento del porcentaje en cobertura del tratamiento de aguas residuales domésticas.</t>
  </si>
  <si>
    <t>%  de Aguas Tratadas.</t>
  </si>
  <si>
    <t>72.  Construcción y mejoramiento de la Infraestructura Sanitaria del departamento del Quindío. E y P</t>
  </si>
  <si>
    <t xml:space="preserve">40% de aguas tratadas;  97,6% de cobertura urbana y 70,9% de cobertura rural </t>
  </si>
  <si>
    <t>269. Gestionar el aumento  de la cobertura de la población urbana con acceso a métodos de saneamiento adecuado.</t>
  </si>
  <si>
    <t>270. Gestionar el aumento de la cobertura  de la población rural con acceso a métodos de saneamiento adecuado.</t>
  </si>
  <si>
    <t xml:space="preserve">271. Apoyar la implementación y desarrollo de los PEGIRS en los municipios del departamento.  </t>
  </si>
  <si>
    <t xml:space="preserve">272. Apoyar la recolección de residuos en las zonas rurales turísticas de los municipios del departamento. </t>
  </si>
  <si>
    <t xml:space="preserve">273. Fomentar los sistemas de aprovechamiento de residuos sólidos en los municipios del departamento. </t>
  </si>
  <si>
    <t>Número de municipios con promoción de sistemas de aprovechamiento.</t>
  </si>
  <si>
    <t xml:space="preserve">0308 - 5 - 1 17 88 105 </t>
  </si>
  <si>
    <t>274. Gestionar acciones tendientes a disminuir el Índice de Agua no Contabilizada (IANC).</t>
  </si>
  <si>
    <t>% de IANC.</t>
  </si>
  <si>
    <t>73.  Construcción y mejoramiento de los sistemas de acueducto en el departamento del Quindío</t>
  </si>
  <si>
    <t xml:space="preserve">Gestionar acciones tendientes a disminuir en 2% el índice de agua no contabilizada (IANC). </t>
  </si>
  <si>
    <t>Se mantiene el indicador conforme lo establece el gobierno nacional, así mismo se vienen adelantando acciones para mejorar este resultado Mediante la suscripción de contratos de obra.   En la actualidad se tienen radicados en el MVCT 6 proyectos para adelantar  la sectorización e instalación de macro medidores en los municipios de Calcara , Quimbaya, La Tebaida, Montenegro, Genova y Filandia, los cuales están encaminados al cumplimiento de la meta y se encuentran viabilizados y próximos a empezar su ejecución los proyectos de Salento,Circasia y Buenavista.</t>
  </si>
  <si>
    <t xml:space="preserve">0308 - 5 - 1 17 88 106 </t>
  </si>
  <si>
    <t>275. Fortalecer institucionalmente Empresas Prestadoras de servicios públicos domiciliarios.</t>
  </si>
  <si>
    <t>Número de Empresas Prestadoras de servicios públicos domiciliarios fortalecidas Institucionalmente.</t>
  </si>
  <si>
    <t>74.  Fortalecimiento de las empresas prestadoras de servicios públicos domiciliarios del departamento del Quindío</t>
  </si>
  <si>
    <t xml:space="preserve">Fortalecer institucionalmente las 5 Empresas prestadoras de servicios públicos domiciliarios.     </t>
  </si>
  <si>
    <t>Esaquín: (Consultoría de Implementación Sistema de Gestión de Calidad), Esacor: (Estudio de Costos y Tarifas) (Fortalecimiento empresaria la empresa ESACOR). Así mismo, se realizan esfuerzos para establecer mecanismos que permitan fortalecer la capacidad de aplicación y gestión de recursos para el desarrollo de obras y proyectos de saneamiento, que beneficiaran de manera directa o indirecta a los 5 prestadores de los municipios del departamento (incluyendo EPA ESP en el municipio de Armenia).</t>
  </si>
  <si>
    <t xml:space="preserve">   R.O.(20)
SGP (27)  
</t>
  </si>
  <si>
    <t xml:space="preserve">0308 - 5 - 1 17 92 109 </t>
  </si>
  <si>
    <t>282. Mejorar y rehabilitar la infraestructura de edificaciones educativas del Departamento del Quindío.</t>
  </si>
  <si>
    <t>Número de edificaciones educativas mejoradas y rehabilitadas.</t>
  </si>
  <si>
    <t>75.   Construcción y/o mejoramiento de la Infraestructura Educativa, de todo el Departamento del Quindío.</t>
  </si>
  <si>
    <t>Construir y/o Mejorar las Instituciones Educativas Públicas del Departamento del Quindío</t>
  </si>
  <si>
    <t xml:space="preserve">EPD (04)  
 R.O.(20)  </t>
  </si>
  <si>
    <t>Ingeniería y Administración</t>
  </si>
  <si>
    <t>283. Construir sedes educativas</t>
  </si>
  <si>
    <t>Número de sedes educativos construidas</t>
  </si>
  <si>
    <t xml:space="preserve">0308 - 5 - 1 17 92 142 </t>
  </si>
  <si>
    <t>284. Infraestructura de los escenarios deportivos y recreativos mantenidos y rehabilitados</t>
  </si>
  <si>
    <t>Numero de escenarios deportivos mejorados y rehabilitados</t>
  </si>
  <si>
    <t xml:space="preserve">76,  Mejoramiento y/o rehabilitación de Escenarios Deportivos y recreativos de todo el Departamento del Quindío. </t>
  </si>
  <si>
    <t>Mejorar y rehabilitar los escenarios deportivos del departamento</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</si>
  <si>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Armenia . Estos  son algunos   de  los 32  mejoramientos de los escenarios deportivos    realizados  en  los diferentes  municipios del departamento del  Quindio.</t>
  </si>
  <si>
    <t>EPD (04)    
R(56)</t>
  </si>
  <si>
    <t>0308 - 5 - 1 17 92 111</t>
  </si>
  <si>
    <t>287. Mejorar y habilitar los equipamientos y/o espacios para el desarrollo turístico y cultural en el departamento del Quindío.</t>
  </si>
  <si>
    <t>Número de equipamientos y/o espacios para el desarrollo turístico y cultural, mejorados y rehabilitados.</t>
  </si>
  <si>
    <t xml:space="preserve">
79, Construcción, mejoramiento y/o rehabilitación de los Equipamientos Colectivos para el desarrollo cultural y/o turístico en el Departamento del Quindío.</t>
  </si>
  <si>
    <t>Construir, mejorar y/o habilitar los equipamientos colectivos para el desarrollo comunitario, cultural y/o turístico en el departamento del quindio</t>
  </si>
  <si>
    <t>Se realizo  mantenimiento  y mejoramiento   de    diferentes  espacios para el desarrollo turístico y cultural. En  el municipio de   Armenia  y demas.</t>
  </si>
  <si>
    <t xml:space="preserve">EPD (04)   
R.O(20)  </t>
  </si>
  <si>
    <t>289. Apoyo a proyectos estratégicos municipales de impacto regional.</t>
  </si>
  <si>
    <t>Número de proyectos estratégicos municipales de impacto regional apoyados.</t>
  </si>
  <si>
    <t>3 proyectos estratégicos desarrollados en convenio con la Promotora de Vivienda del Quindio con recursos del emprestito en el municipio de buenavista (cerro de las 3 cruces, mejoramiento de fachadas y construccion de la plaza cafe), Un Centro de Atención a la Drogadicción con Recursos de Regalías y la obra Mejoramiento y Reordenamiento Físico Funcional del Servicio de Urgencias de la ESE Hospital Departamental Universitario San Juan de Dios, Todo el Departamento, Quindio Occidente.</t>
  </si>
  <si>
    <t>290. Realizar convenios estratégicos para el Departamento.</t>
  </si>
  <si>
    <t>Número de convenios realizados.</t>
  </si>
  <si>
    <t>1 convenios estratégicos para el Departamento (PROVIQUINDIO), 1 Convenio Estratégico con el Ministerio de Educación 1032 para fortalecer el programa de Jornada Única.</t>
  </si>
  <si>
    <t>0308 - 5 - 1 17 92 112</t>
  </si>
  <si>
    <t>291. Incrementar la asistencia técnica y logística a estudios, asesorías y diseños de equipamientos de infraestructura pública para el desarrollo social en los municipios</t>
  </si>
  <si>
    <t>Número de estudios, asesorías y diseños de equipamientos asistidos en los municipios.</t>
  </si>
  <si>
    <t>80.  Estudios, diseños, asesorías, apoyo logístico, técnico y administrativo de la infraestructura pública para el desarrollo para el departamento del Quindío</t>
  </si>
  <si>
    <t>Asistir a los Municipios del Departamento, con estudios, asesorías y diseños de equipamientos de Infraestructura Pública.</t>
  </si>
  <si>
    <t xml:space="preserve">1 Estudio y diseños para el proyecto  Centro Interactivo TECTONICA con el apoyo de la UNGRD. 1 Estudio y diseños para el proyecto Embellecimiento Fachadas del Municipio de Buenvista. 1 Estudio y diseños para el proyecto Plaza Café del Municipio de Buenvista y Estudio y diseños para el proyecto Cerro Tres Cruces del Municipio de Buenvista. 6 aseesorias profesionales para desarrollo de proyectos en equipamentos colectivos y comunitarios. </t>
  </si>
  <si>
    <t>EPD(04)
R.O(20)</t>
  </si>
  <si>
    <t xml:space="preserve">0308 - 5 - 1 17 92 113 </t>
  </si>
  <si>
    <t>292. Apoyar la construcción de redes de saneamiento básico y agua potable para vivienda nueva y/o ampliación de cobertura.</t>
  </si>
  <si>
    <t>Número de apoyos para la construcción de redes de saneamiento básico y agua potable.</t>
  </si>
  <si>
    <t>81. Mejoramiento de la infraestructura sanitaria y de agua potable del departamento del Quindío</t>
  </si>
  <si>
    <t>Obra Física</t>
  </si>
  <si>
    <t>Mejoramiento de los sistemas de acueducto y alcantarillado en el departamento del quindio</t>
  </si>
  <si>
    <t>Se ha priorizado la inversión para la financiación de Redes de Alcantarillado y sistemas de tratamiento de aguas Residuales del Colector la 18 Municipio de Calcará, para la viabilidad de ejecución de recursos.</t>
  </si>
  <si>
    <t>EPD (04)</t>
  </si>
  <si>
    <t>ISABEL CRISTINA ORTIZ CORTES</t>
  </si>
  <si>
    <t>DEPENDENCIA: SECRETARIA DEL INTERIOR</t>
  </si>
  <si>
    <t>CARGO: SECRETARIO DEL INTERIOR</t>
  </si>
  <si>
    <t xml:space="preserve">VALOR EJECCUTADO </t>
  </si>
  <si>
    <t>FUENTES DE LOS RECURSOS</t>
  </si>
  <si>
    <t>0309 - 5 - 1 5 46 42</t>
  </si>
  <si>
    <t>100. Formular e implementar la política integral de seguridad y convivencia iudadana.</t>
  </si>
  <si>
    <t>Política formulada e implementada.</t>
  </si>
  <si>
    <t>27. Inversiones gestión del orden público y seguridad todo el departamento del Quindío.</t>
  </si>
  <si>
    <t>Reducción de índices delincuenciales y de inseguridad en el departamento del Quindío</t>
  </si>
  <si>
    <t>FONDO DE SEGURIDAD TERRITORIAL FONSET (42)
RO (20)</t>
  </si>
  <si>
    <t>JULIAN MAURICIO JARA MORALES</t>
  </si>
  <si>
    <t>101. Apoyar la Implementación el Plan Nacional de Vigilancia Comunitaria por Cuadrantes PNVCC en las áreas urbanas y rurales.</t>
  </si>
  <si>
    <t>Número de Municipios con el PNVCC implementado.</t>
  </si>
  <si>
    <t>Costos complementarios</t>
  </si>
  <si>
    <t>Socialización del Modelo de Vigilancia Comunitaria por Cuadrantes (MVCC),  a los presidentes de juntas de acción comunal  en los municipios de: Quimbaya, B/vista, Filandia, Montenegro y Armenia comuna 2 (dos). Para dar a conocer la operatividad y el alcance del modelo en los diferentes cuadrantes diseñados en cada municipio.</t>
  </si>
  <si>
    <t>102. Apoyar la construcción, refacción o adecuación de estaciones, Subestaciones y/o guarniciones.</t>
  </si>
  <si>
    <t>Número de subestaciones o
guarniciones construidas,
adecuadas o refaccionadas.</t>
  </si>
  <si>
    <t>104. Apoyar los componentes logísticos de los organismos de seguridad y de la Registraduría nacional para los comicios electorales.</t>
  </si>
  <si>
    <t>Comicios electorales apoyados</t>
  </si>
  <si>
    <t xml:space="preserve">Componente técnico
</t>
  </si>
  <si>
    <t>0309 - 5 - 1 5 48 43</t>
  </si>
  <si>
    <t>106. Realizar campañas de educación ciudadana y gestión comunitaria urbanas y rurales.</t>
  </si>
  <si>
    <t>Número de campañas realizadas.</t>
  </si>
  <si>
    <t>23. Inversiones construcción de convivencia ciudadana en el Depto. del Quindío.</t>
  </si>
  <si>
    <t>Otros,</t>
  </si>
  <si>
    <t>Eficiente Implementación de estrategias, campañas y programas de prevención en seguridad y convivencia ciudadana en el departamento del Quindío</t>
  </si>
  <si>
    <t xml:space="preserve">FONDO DE SEGURIDAD TERRITORIAL FONSET (42)
RO </t>
  </si>
  <si>
    <t xml:space="preserve">
Componente Institucional
</t>
  </si>
  <si>
    <t>107. Fortalecer programas de participación ciudadana para la seguridad preventiva y la convivencia pacífica.</t>
  </si>
  <si>
    <t>Número de programas fortalecidos.</t>
  </si>
  <si>
    <t xml:space="preserve">
Componente Técnico
</t>
  </si>
  <si>
    <t>105. Apoyar mecanismos alternativos de solución de conflictos MASC y acceso a la
justicia.</t>
  </si>
  <si>
    <t>Mecanismos alternativos apoyados</t>
  </si>
  <si>
    <t>Apoyo por parte de personal de prestación de servicios con visitas a las comisarías de familia en los municipios de Quimbaya, Calarcá y Montenegro; con el fin de implementar MASC en procesos de convivencia ciudadana principalmente dirigido a los centros educativos. Un campaña de sensibilización “UN TERRITORIO DE PAZ EN LA RED” en contra de Delitos Informáticos y peligros en las redes sociales- Una. Jornada de sensibilización dirigida a población estudiantil que cursan Bachillerato de los diferentes instituciones educativas del departamento del Quindío.</t>
  </si>
  <si>
    <t xml:space="preserve">0309 - 5 - 1 8 63 56 </t>
  </si>
  <si>
    <t>133. Articularse con las instituciones estatales, para ejecutar programas conjuntos de prevención del reclutamiento forzado</t>
  </si>
  <si>
    <t>Municipios con programas de prevención y garantía de derecho.</t>
  </si>
  <si>
    <t>29. Inversiones prevención y protección a víctimas todo el Depto. del Quindío.</t>
  </si>
  <si>
    <t>Estrategias (Planes y programas) y políticas de mitigación, para la   atención desplazamiento por  sucesos  victimizantes de personas  y/o  familias en el departamento del Quindío</t>
  </si>
  <si>
    <t xml:space="preserve">RO </t>
  </si>
  <si>
    <t xml:space="preserve">134. 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</si>
  <si>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</si>
  <si>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 xml:space="preserve">Desarrollo Institucional
</t>
  </si>
  <si>
    <t xml:space="preserve">Diseño e implementación de estrategias, planes, programas y políticas
</t>
  </si>
  <si>
    <t>0309 - 5 - 1 8 63 57</t>
  </si>
  <si>
    <t>135. Apoyar la atención integral de las víctimas por enfoque diferencial y de derechos en salud, educación, vivienda, tierras, cultura y proyectos productivos.</t>
  </si>
  <si>
    <t>Tasa de población atendida sobre el total de población remitida.</t>
  </si>
  <si>
    <t xml:space="preserve">25. Inversiones desarrollo del PARIV y atención a víctimas del conflicto armado todo el Departamento. </t>
  </si>
  <si>
    <t xml:space="preserve">Asistencia social 
</t>
  </si>
  <si>
    <t>Incremento de  ayuda humanitaria a la población victima residente y de arribo al departamento del Quindío</t>
  </si>
  <si>
    <t>136. Fortalecer el comité departamental de justicia transicional y sus subcomités.</t>
  </si>
  <si>
    <t>Adquisición de  bienes  y servicios</t>
  </si>
  <si>
    <t>137. Apoyar la atención humanitaria inmediata, de emergencia y la estabilización socioeconómica de la población víctima de desplazamiento forzado con enfoque de derecho de salud, educación, vivienda, generación de ingresos, tierra, cultura, deporte e inclusión social.</t>
  </si>
  <si>
    <t>Población atendida/ población
remitida</t>
  </si>
  <si>
    <t xml:space="preserve">Componente Técnico
</t>
  </si>
  <si>
    <t xml:space="preserve">Desarrollo Social
</t>
  </si>
  <si>
    <t>138. Fortalecer la capacidad institucional a través del apoyo en la construcción y la actualización de los PLANES DE ATENCIÓN Y REPARACIÓN INTEGRAL DE VÍCTIMAS PARIV municipales y la implementación del PARIV departamental.</t>
  </si>
  <si>
    <t>Número de PARIV apoyados,
actualizados y/o implementados.</t>
  </si>
  <si>
    <t>0309 - 5 - 1 8 63 58</t>
  </si>
  <si>
    <t>139. Crear e implementar un programa de atención integral a víctimas de trata de personas.</t>
  </si>
  <si>
    <t>Programa creado e implementado</t>
  </si>
  <si>
    <t>24. Inversiones desarrollo del Plan Departamental de prevención y protección DDHH y DIH.</t>
  </si>
  <si>
    <t>Mejoramiento en la calidad de vida y Respeto a los Derechos  Humanos y Legitimidades al Derecho Internacional Humanitario</t>
  </si>
  <si>
    <t xml:space="preserve">En el marco del Comité departamental contra la trata de personas. Se apoyó la actualización del plan de lucha contra la trata de personas departamental (que hace parte del plan Departamental DDHH). </t>
  </si>
  <si>
    <t>150. Apoyar la formulación, actualización y ejecución de los planes municipales de acción de DDHH y DIH y la formulación e implementación del plan de departamental.</t>
  </si>
  <si>
    <t>Planes municipales formulados,
ejecutados y/o implementados</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</si>
  <si>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</si>
  <si>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 xml:space="preserve">0309 - 5 - 1 18 97 124 </t>
  </si>
  <si>
    <t xml:space="preserve">306. Desarrollar campañas de prevención de los riesgos por amenazas naturales y actividades antrópicas </t>
  </si>
  <si>
    <t>Numero de campañas desarrolladas</t>
  </si>
  <si>
    <t>21. Inversiones apoyo a la gestión del riesgo de desastres en el Departamento Quindío.</t>
  </si>
  <si>
    <t>Aumento en el índice de cobertura en la atención de emergencias y desastres por parte de los organismos de socorro y comunidad  en el departamento del Quindio.</t>
  </si>
  <si>
    <t>Realización y desarrollo de veinte jornadas de capacitación en campañas de prevención del riesgo  por amenazas naturales en instituciones educativas del departamento y entrega de material publicitario difusión de las campañas educativas en temas de gestión del riesgo de desastres  (a través de diferentes estrategias de comunicación), tanto en la prevención como en la reacción y atención a eventos naturales y entrópicos que se presentan en el departamento.</t>
  </si>
  <si>
    <t xml:space="preserve">Campañas, publicidad y promoción
</t>
  </si>
  <si>
    <t>307. Gestionar proyectos de reubicación para familias asentadas en zonas de alto riesgo en coordinación con la promotora de vivienda y la secretaría de infraestructura departamental</t>
  </si>
  <si>
    <t>Número de proyectos de reubicación gestionados</t>
  </si>
  <si>
    <t xml:space="preserve">Componente  Institucional.
</t>
  </si>
  <si>
    <t xml:space="preserve">No se han realizado acciones referentes a esta meta  </t>
  </si>
  <si>
    <t>308. Apoyar los procesos de investigación de amenaza y vulnerabilidad que afectan la comunidad de los municipios del departamento</t>
  </si>
  <si>
    <t>Número de municipios</t>
  </si>
  <si>
    <t>0309 - 5 - 1 18 97 125</t>
  </si>
  <si>
    <t>309. Capacitar a la comunidad en gestión del riesgo.</t>
  </si>
  <si>
    <t xml:space="preserve">Número de capacitaciones realizadas sobre gestión del riesgo </t>
  </si>
  <si>
    <t>22. Inversiones conocimiento, reducción del riesgo y manejo de desastres.</t>
  </si>
  <si>
    <t>Bajar el índice de población asentada en zonas de alto riesgo en el Departamento del Quindío</t>
  </si>
  <si>
    <t>310. 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</si>
  <si>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</si>
  <si>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Costos complementarios (VF)</t>
  </si>
  <si>
    <t>311. 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</si>
  <si>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</si>
  <si>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Adquisición de Bienes y servicios.</t>
  </si>
  <si>
    <t>312. Brindar asistencia técnica a los municipios del departamento en la elaboración e implementación de los planes municipales de gestión del riesgo (PMGR)</t>
  </si>
  <si>
    <t>Número de PMGR elaborados con asistencia técnica departamental</t>
  </si>
  <si>
    <t xml:space="preserve">A través de prestación de servicios se han Apoyado  los consejos municipales de gestión del riesgo de desastres de las localidades de Circasia, B/vista y Quimbaya; frente a la estrategia municipal de respuesta de emergencia. Se construyó una propuesta operativa  generadora de  articulación e integración institucional entre el departamento, la cruz roja, defensa civil, bomberos, policía y ejército nacional. Fortalecimiento con preparativos para sismos  a través de mesas temáticas y conversatorios, enfocados a las líneas de intervención y atención de desastres, a través del Consejo Departamental de Gestión del Riesgo de Desastres del departamento. </t>
  </si>
  <si>
    <t xml:space="preserve">0309 - 5 - 1 21 103 136 </t>
  </si>
  <si>
    <t xml:space="preserve">346. Fortalecer los procesos de elección y reconocimiento de los organismos comunales.  </t>
  </si>
  <si>
    <t xml:space="preserve">Fortalecer los procesos de elección y reconocimiento de los organismos comunales.  </t>
  </si>
  <si>
    <t>26. Inversiones fortalecimiento de los organismos comunales del Departamento del Quindío.</t>
  </si>
  <si>
    <t>Fortalecimiento de los procesos de gestión de organismos comunales y comunitarios</t>
  </si>
  <si>
    <t>Apoyo y fortalecimiento a los organismos comunales del departamento a través de la vigilancia y control de los mismos, así como la atención de los procesos administrativos  como imaginaciones de juntas directivas y demás.</t>
  </si>
  <si>
    <t>347. Creación del banco de proyectos comunales.</t>
  </si>
  <si>
    <t>Creación del banco de proyectos comunales.</t>
  </si>
  <si>
    <t>Consolidación de la caracterización de los organismos comunales del departamento (un informe diagnóstico) Consolidación de informe compromisos adquiridos en los encuentros comunales desarrollados durante el año 2013, con el fin de motivar la formulación de proyectos a través de dichas iniciativas  para lo cual se  cuenta  con un banco de proyecto.</t>
  </si>
  <si>
    <t>349. Impulsar procesos de formación a dignatarios comunales.</t>
  </si>
  <si>
    <t>Impulsar procesos de formación a dignatarios comunales.</t>
  </si>
  <si>
    <t xml:space="preserve">Costos Complementarios </t>
  </si>
  <si>
    <t>Campañas, Publicidad y promoción</t>
  </si>
  <si>
    <t>350. Apoyar y promover la organización comunitaria de las familias para su desarrollo en los 12 municipios.</t>
  </si>
  <si>
    <t>Apoyar y promover la organización comunitaria de las familias para su desarrollo en los 12 municipios.</t>
  </si>
  <si>
    <t>Planeación, organización y convocatoria para una capacitación a la JAC del barrio Sandiego municipio de Córdoba, un taller para adultos y  jóvenes. laneación, organización y convocatoria para una capacitación a la JAC de barrio Uribe Uribe municipio de Montenegro, un taller para adultos y  jóvenes . Planeación, organización y convocatoria para una capacitación a la JAC de barrio las Mercedes municipio de Génova, un taller para adultos y  jóvenes.</t>
  </si>
  <si>
    <t>APROPIACION DEFINITIVA/INVERSION TOTAL:</t>
  </si>
  <si>
    <t xml:space="preserve">DEPENDENCIA: SECRETARIA DE PLANEACIÓN </t>
  </si>
  <si>
    <t xml:space="preserve"> 0305 - 5 - 1 16 86 98</t>
  </si>
  <si>
    <t>247. Realizar asistencia técnica a las entidades territoriales en la formulación e implementación de los Planes de Ordenamiento Territorial.</t>
  </si>
  <si>
    <t>Número de entidades territoriales asistidas en la formulación e implementación de sus POT.</t>
  </si>
  <si>
    <t>55. Gestión para el Desarrollo Territorial del Departamento del Quindío.</t>
  </si>
  <si>
    <t>Aplicar modelos de ocupación, instrumentos y normas de planificación en el ordenamiento del territorio Quindiano</t>
  </si>
  <si>
    <t xml:space="preserve">Se desarrolló el seguimiento a los Esquemas de Ordenamiento Territorial con respecto a la inclusión de los componentes del MODELO DE OCUPACIÓN DEL TERRITORIO,  de manera que sean parte esencial en los mismos,  De igual manera se esta construyendo una primera ordenanza del Modelo de Ocupación la cual  será modelo a nivel nacional, para que los Municipios cuenten con un documento vinculante que sea tenido en cuenta en sus Planes de Desarrollo y en sus Planes de Ordenamiento Territorial. Igualmente se hizo la medición de cada una de las directrices que están detalladas en el Modelo de Ocupación Territorial del Quindío. teniendo como avance a mayo de 2015 los municipio de CORDOBA, Quimbaya, Filandia y Montenegro con los 5 documentos estructurados como lo exige la ley 388 solo quedando pendiente por incorporar la gestión del riesgo. </t>
  </si>
  <si>
    <t>MARIA ALEYDA ROA ESPINOSA</t>
  </si>
  <si>
    <t xml:space="preserve">248. Realizar asistencia  técnica a proyectos que requieren tratamientos urbanísticos en los municipios del departamento. </t>
  </si>
  <si>
    <t xml:space="preserve">Número de municipios con asistencia técnica. </t>
  </si>
  <si>
    <t>Se adelantó el proceso de seguimiento y medición a los 11 municipios (Salento, Circasia, Montenegro, Córdoba, Calarcá, Quimbaya y La Tebaida), en cuanto a proyectos que requieren TRATAMIENTOS URBANISTICOS a 2015,   Enfocados  a mitigar  la dinamica  turistica   con el fin de  dar  claridad   sobre las  actuaciones  minimas del uso del suelo urbano y suburbano  y uso rural  que permitan un desarrollo sostenible y equilibrado  con las  normas   relacionadas  al uso del suelo. Muchos avances dependen  de la  asignacion de los  recurso por parte de los  Municipios.</t>
  </si>
  <si>
    <t>249. Apoyar  procesos asociativos supramunicipales en oportunidades territoriales.</t>
  </si>
  <si>
    <t>Número de procesos asociativos supramunicipales apoyados.</t>
  </si>
  <si>
    <t>Para el ordenamiento Territorial Departamental y más concretamente en lo referente a los PROCESOS ASOCIATIVOS SUPRAMUNICIPALES, se adelantó el MODELO DE OCUPACION DEPARTAMENTAL, una herramienta de planificación territorial que vincula dos o más Municipios en la toma de decisiones, con  respecto a sus líneas limítrofes. Al respecto los municipios en el proceso de seguimiento y medición han considerado que en la formulación del PBOT, se tendrán en cuenta para su desarrollo. la poblacion beneficiada sera la de cada uno de los municipios que logre aprobar su  POT, PBOT y EOT.</t>
  </si>
  <si>
    <t>250. Apoyar la aplicación de los instrumentos de gestión urbana y rural en los municipios.</t>
  </si>
  <si>
    <t>Número de municipios apoyados en la aplicación de los instrumentos de gestión urbano y rural.</t>
  </si>
  <si>
    <t>El grupo asesor asistió e hizo el seguimiento a los  12 municipios en la APLICACIÓN DE LOS INSTRUMENTOS DE GESTIÓN Y FINANCIACIÓN DEL SUELO URBANO Y RURAL, así: 1) Planes parciales o unidades de actuación. 2) Reparto de cargas y beneficios en zonas centrales, (caso de las ciudades principales). 3) Participación en PLUSVALÍA en zonas consolidadas y centrales. 4) Contribución por valorización o mejoras públicas. 5) Transferencia de derechos de construcción.  6) Estímulos Tributarios. 7) PLUSVALÍA en zonas de expansión. 8) PLUSVALÍA por cambio de uso. 9) PLUSVALÍA por cambio de densidad o altura. 10) Obligaciones y cesiones. Ratificándose nuevamente que su incorporación depende de la formulación que en adelante hagan las administraciones, en materia de revisión de sus PBOT.</t>
  </si>
  <si>
    <t>0305-1.16.86.100</t>
  </si>
  <si>
    <t xml:space="preserve">256. Apoyar la inclusión de directrices de manejo del PCC en los planes de ordenamiento territorial. </t>
  </si>
  <si>
    <t>Número de planes de ordenamiento territorial apoyados para la inclusión de  directrices de manejo del PCC.</t>
  </si>
  <si>
    <t>Generar directrices de ordenamiento territorial con base en los atributos del paisaje cultural cafetero</t>
  </si>
  <si>
    <t xml:space="preserve">Con respecto al tema de Paisaje culturla cafetero la contratacion de un espcialista en el tema a contribuido como primera parte  un levantamiento del estado del arte de este tema en cada uno de lso municipios obteniendo el diagnostico de estos  para que adopten lo determinado en el conpes Nacioanl de paisaje cultural cafetero asistiendolos con respecto a las directrices en marcadas en eesta norma para que sean incluidas  dentro de su ordenamientos territoriales y pro ende en sus palnes de desarrollo que se construiran a futuro. </t>
  </si>
  <si>
    <t>0305-1.18.96.121</t>
  </si>
  <si>
    <t>302. Asistir a los municipios en el ordenamiento territorial sostenible de los usos productivos en suelo urbano y rural.</t>
  </si>
  <si>
    <t>Número de municipios asistidos en el ordenamiento sostenible de usos productivos en suelo urbano y rural.</t>
  </si>
  <si>
    <t>Ejecutar actividades productivas en el suelo urbano y rural eficientes y sostenibles en el departamento del Quindío</t>
  </si>
  <si>
    <t>0305-1.16.86.98</t>
  </si>
  <si>
    <t xml:space="preserve">253. Apoyar la gestión para la puesta en marcha del Observatorio Departamental. </t>
  </si>
  <si>
    <t>Número de gestiones realizadas.</t>
  </si>
  <si>
    <t>56. Fortalecimiento al Observatorio Económico y Social del Departamento del Quindío.</t>
  </si>
  <si>
    <t xml:space="preserve">Apoyo Institucional </t>
  </si>
  <si>
    <t>Información oportuna, actualizada sobre el departamento y la región en materia económica, financiera y social a través de la implementación del observatorio departamental en el  Departamento del Quindío para la vigencia 2014.</t>
  </si>
  <si>
    <t>El avance ejecutado en los productos del Observatorio Departamental se relaciona con la recolección, revisón y consolidación de la información estadística, la cual se discrimina de la siguiente forma: ANUARIO ESTADÍSTICO: Comprendido por un total de 17 capítulos priorizados, reporta un avance promedio en su diligenciamiento del 90%. Gran parte de la información faltante es publicada al final del segundo semestre del año en curso. Están pendientes, Información ICER, Banrep, PIB Departamental y los datos correspondiente a la gestión municipal. CARTA ESTADÍSTICA,FICHAS BÁSICAS MUNICIPALES,INFORME DEL DEPARTAMENTO:   Los  dos  primeros con un avance  del 90%  y tercer documento   con un avence   del 60%.</t>
  </si>
  <si>
    <t>0305-1.16.86.99</t>
  </si>
  <si>
    <t>254. Apoyar  la construcción de cartografía temática  de datos espaciales e insumos para el ordenamiento territorial departamental con base en cartografía base oficial.</t>
  </si>
  <si>
    <t>Número de temáticas cartográficas construidas e incorporadas en el SIG Quindío.</t>
  </si>
  <si>
    <t xml:space="preserve">62. Fortalecimiento a los sistemas de información geográfica del Departamento de Quindío. </t>
  </si>
  <si>
    <t>Eficiente aplicación de las herramientas de planificación para la ordenación del territorio</t>
  </si>
  <si>
    <t>Se capacita a los funcionarios de los municipios en cuanto a los sistemas de informacion que poseen en sus municipios, igualmente se recolecta la informacion necesaria  para alimentar el SIC Institucional tanto de los municipios como en indeportes,promotora,esaquin, para incluir los proyectos  que fueron cofinanciados por el departamento. Igualmente se adquieren equipos  para la impresion de cartografia como es un ploter de alta tecnologia. En cumplimiento de este objetivo en la secretaria de se tiene actualmente  un sistema Geografico Institucional con tecnologia como para imprimir cartografia, se adquiere Ploter para imprimir los mapas en diferentes escalas para los municipios que lo requieran.</t>
  </si>
  <si>
    <t>0305 - 5 - 1 20 101 132</t>
  </si>
  <si>
    <t>330. Terminar de Implementar el sistema de información geográfica del departamento.</t>
  </si>
  <si>
    <t>Sistema de información geográfica totalmente implementado.</t>
  </si>
  <si>
    <t>Fortalecer los componentes complementarios de la herramienta SIG del departamento del Quindío, para la vigencia 2014.</t>
  </si>
  <si>
    <t>Se realiza capacitación de herramientas cartográficas (ARGIS) y del SIC  a los funcionarios de planeación de los municipios del Departamento, igualmente dentro del proceso de asesoría a los EOT se  acompaño y se digitalizo la cartografía de los municipios de Montenegro, CORDOBA, Quimba ya para complementar sus esquemas de ordenamiento territorial, igualmente se legalizo y se gestiono el SIC Institucional el cual tiene por objeto especializar  la gestión de la administración en todos los municipios del Departamento, como los entes descentralizados.</t>
  </si>
  <si>
    <t>0305 - 5 - 1 20 99 129</t>
  </si>
  <si>
    <t xml:space="preserve">321. Iniciar proceso de ajuste al sistema de gestión de calidad con miras a la certificación, bajo la normal técnica aplicable </t>
  </si>
  <si>
    <t xml:space="preserve">Sistema de gestión de calidad ajustado. </t>
  </si>
  <si>
    <t>60. Mejoramiento al sistema de gestión de calidad en la Gobernación del Quindío.</t>
  </si>
  <si>
    <t>Aplicación de los procesos del modelo estándar del control interno meci para el mejoramiento del seguimiento y control en la gobernación del Quindío</t>
  </si>
  <si>
    <t>Actualización Modelo Estándar de Control Interno Para el Estado Colombiano acorde al decreto 943 del 2014 en la Gobernación del Quindío, dando como porcentaje de cumplimiento el 95% esto debido a que hay variables las cuales su comportamiento es dinámico  obedeciendo a un proceso de mejoramiento continuo, como la generación de acciones de mejora, valoración de riesgos y cumplimiento de los planes de mejoramiento y de de acción estipulados. Se realizó por parte del equipo SIGA, el diagnóstico que permitió identificar debilidades y fortalezas, determinando el estado actual del MECI y el Sistema De Gestión De Calidad en la Gobernación del Quindío, de acuerdo  al nivel de cumplimiento de los requisitos de la norma, este se llevó a cabo mediante la “matriz del diagnóstico para el sistema de gestión de la calidad NTC GP-1000 2009. Generación plan de trabajo en aras de fortalecer el enfoque en procesos a través de una cultura de la calidad, que sea adoptada por todos los funcionarios de la Gobernación</t>
  </si>
  <si>
    <t>322. Implementación, mantenimiento del SIGA.[1]</t>
  </si>
  <si>
    <t>SIGA implementado y mantenido.</t>
  </si>
  <si>
    <t>0305 - 5 - 1 20 101 131</t>
  </si>
  <si>
    <t>327. Promocionar los sectores y productos del Departamento del Quindío.</t>
  </si>
  <si>
    <t>Número de sectores y productos promocionados.</t>
  </si>
  <si>
    <t>61. Implementación Casa Delegada como enlace Quindiano Quindío.</t>
  </si>
  <si>
    <t>Mejorar el Proceso de  Enlace y Operación a Nivel Departamentos y Municipios con los Agentes que Apoyan el Desarrollo  y Tienen Sede en Bogotá DC</t>
  </si>
  <si>
    <t xml:space="preserve">PROMOCIÓN DE 10 SECTORES así: Sector Artístico: A través de 5 acciones. Sector Inmobiliario: A través de promoción de 7 Constructoras con sus proyectos y apoyo a 2  eventos.  Sector Hotelero: Promoción de 3 nuevos hoteles. Sector Cultural: Promoción de eventos y actividades en los municipios de Córdoba, Filandria y Salento. Sector Empresarial: Promoción realizada a 571 visitantes, 141 cotizaciones específicas y suministrando información general a 430 visitantes. Sector Artesanal: Promoción de una empresa nueva. Sector Gastronómico: Promoción de un nuevo proyecto. Sector Turístico: Estrategias de promoción con 2 empresarios y uh medio de comunicación. Sector Cafés especiales: Promoción a  través de 4 eventos. Sector Guadua: Promoción de una empresa con muestras físicas de productos utilitarios.                                                                                                                                                                                                                                                     </t>
  </si>
  <si>
    <t>328.Implementar la oficina de atención al quindiano.</t>
  </si>
  <si>
    <t>Oficina de atención al quindiano implementada.</t>
  </si>
  <si>
    <t>OFICINA  ATENCIÓN AL QUINDIANO: Eventos: (2). Reuniones: (20). Apoyo actividades (4). Suministro de información: (2). Socialización de información: (2). Presentación servicios Oficina Delegada: (14). Comunicaciones Oficiales: (50). Otros Apoyos institucionales en al ámbito Jurídico: (3). Acompañamiento y revisión procesos activos que se encuentran en el Consejo de Estado: (13). Apoyos en la gestión institucional: (6).</t>
  </si>
  <si>
    <t>0305 - 5 - 1 20 101 134</t>
  </si>
  <si>
    <t>329. Acompañar la gestión de proyectos departamentales y municipales</t>
  </si>
  <si>
    <t>Número de proyectos departamentales y municipales acompañados en su gestión.</t>
  </si>
  <si>
    <t>67. Fortalecimiento de la capacidad de formulación y gestión de proyectos en el departamento del Quindío.</t>
  </si>
  <si>
    <t>Fortalecer los procesos de planificación  de inversión pública mediante la capacitación  y asesoría, para la eficiente aplicación de los recursos de inversión en el departamento del Quindío</t>
  </si>
  <si>
    <r>
      <rPr>
        <b/>
        <sz val="10"/>
        <rFont val="Arial"/>
        <family val="2"/>
      </rPr>
      <t xml:space="preserve">PROYECTOS  ACOMPAÑADOS: </t>
    </r>
    <r>
      <rPr>
        <sz val="10"/>
        <rFont val="Arial"/>
        <family val="2"/>
      </rPr>
      <t xml:space="preserve">Durante el periodo enero- febrero se acompañaron 138. En el mes de marzo se inicio con 28. En el mes de abril se continúa con 28. En el mes de Mayo se inicia con 38. </t>
    </r>
    <r>
      <rPr>
        <b/>
        <sz val="10"/>
        <rFont val="Arial"/>
        <family val="2"/>
      </rPr>
      <t xml:space="preserve">ACUERDOS PARA LA PROSPERIDAD: </t>
    </r>
    <r>
      <rPr>
        <sz val="10"/>
        <rFont val="Arial"/>
        <family val="2"/>
      </rPr>
      <t xml:space="preserve">Los APP  inician con 113 acuerdos así: 2010 el 017;  2011 el 043 y 2012 el 083. De enero a mayo de  2015 se tiene el siguiente balance: Acuerdos realizados 95 de los 113,  que corresponden al 84%. Acuerdos cerrados o no Viables: 12  que corresponden al 11%. Acuerdos en proceso: 6, que corresponden al 5%.                                                                                                                                                   </t>
    </r>
  </si>
  <si>
    <t>337. Fortalecer la capacidad de formulación y gestión de proyectos en los municipios.</t>
  </si>
  <si>
    <t>Número de proyectos presentados por municipio</t>
  </si>
  <si>
    <t xml:space="preserve">Durante el año en curso se inició  la ejecución del proyecto "FAMILIAS INDÍGENAS VÍCTIMAS DEL CONFLICTO ASENTADAS EN EL DEPARTAMENTO”. Se viene apoyando el seguimiento al convenio suscrito en la Secretaria de Educación y el JICA Agencia de Cooperación del Japón, con la Voluntaria YUMY TAKANA que inicio el mes de  Enero para dar asistencia técnica a la Red de Matemáticas y a las Instituciones Educativas del Departamento. Se apoyó la Secretaría de Familia, a través de la Oficina de Poblaciones en la revisión del convenio con la Organización de los Estados Iberoamericanos. Se presentó una segunda fase del proyecto “FORTALECIMIENTO Y RECUPERACIÓN ETNOCULTURAL DE LAS FAMILIAS INDÍGENAS VÍCTIMAS DEL CONFLICTO ASENTADAS EN EL DEPARTAMENTO”. Se apoyó la formulación del proyecto de la secretaría de Agricultura “Investigación e Implementación de procesos para la mitigación del impacto ambiental generado por residuos sólidos de las  curtiembres de la María en el Departamento del Quindío”, con la Asociación de Curtiembres de la María por un valor de $220.000.000 millones de pesos, este proyecto fue presentado a la Newton Caldas y busca beneficiar a los empresarios, trabajadores y la comunidad que vive en zonas aledañas a estas curtiembres. </t>
  </si>
  <si>
    <t>331. Brindar acompañamiento y asesoramiento a Municipios del departamento del Quindío en sistemas de información (SISBEN)</t>
  </si>
  <si>
    <t>Número de Municipios asesorados.</t>
  </si>
  <si>
    <t>63. Mejoramiento del índice de calidad de vida a la población más vulnerable en el sistema de información (SISBEN), en el Departamento del Quindío.</t>
  </si>
  <si>
    <t>Fortalecimiento del sistema de información SISBEN del departamento del Quindío durante la vigencia 2014</t>
  </si>
  <si>
    <t>Se ha brindado acompañamiento y asesoramiento a los 12  Municipios del Departamento del Quindío en sistemas de información (SISBEN),  realizando un total de 209 asistencias tecnicas y acompañamiento de diferente tipo. Realizando  la  revision   de  28000  personas  se logra  identificar  2002  errores   los  cuales permiten depurar  las  bases de  datos de los  municipios   acompañados y  actualizar   la  base de  datos del  SISBEN. En este mismo procedimiento se inicio con el municipio de Armenia,  realizando hasta el momento la verificacion de los datos de 20,857 personas, este proceso continua a la fecha. Despues de terminar toda la verificacion de la BD, se entregaran al administrador todos los hallazgos y se asignaran ingenieros para el acompañamineto y asistencia en la depuracion de los mismos.</t>
  </si>
  <si>
    <t>0305-1.20.101.133</t>
  </si>
  <si>
    <t>333. Apoyar la formulación e implementación de proyectos estratégicos, alianzas público-privadas, o esquemas asociativos territoriales que permitan mejorar el acceso a recursos (técnicos o financieros) de orden regional o nacional y la vinculación de agentes públicos, privados o mixtos en torno a necesidades o potencialidades del desarrollo.</t>
  </si>
  <si>
    <t>Número de planes estratégicos formulados e implementados.</t>
  </si>
  <si>
    <t>65. Implementación sistema de cooperación internacional y gestión de proyectos Quindío.</t>
  </si>
  <si>
    <t>Mejorar la Efectividad en la Aplicación de Mecanismos de Cooperación y Gestión Técnica y Financiera para el Desarrollo a Nivel Departamental y Municipal</t>
  </si>
  <si>
    <t>Durante el año en curso se inicio  la ejecución del proyecto "FAMILIAS INDÍGENAS VÍCTIMAS DEL CONFLICTO ASENTADAS EN EL DEPARTAMENTO”Se contó con la visita de los directivos de la Agencia Alemana de cooperación Internacional, los cuales  hicieron seguimiento y evaluación al proyecto y otorgaron una prórroga de 45 días adicionales al tiempo. Se viene apoyando el segumiento al convenio suscrito en la Secretaria de Educación y el JICA Agencia de Cooperacion del Japón, con la Voluntaria YUMY TAKANA  que inicio el mes de  Enero para dar asistencia técnica a la Red de Matematicas y a las Instituciones Educativas del Departamento. “Ventanillas Únicas” , brindando un servicio de atención personalizada, fomentando el desarrollo formativo ocupacional, atención sicosocial, sanitaria y jurídica, dada su situación de vulnerabilidad social.</t>
  </si>
  <si>
    <t>334. Fortalecer la capacidad institucional conducente a la gestión de recursos, proyectos o programas de cooperación técnica y/o financiera de orden  internacional, nacional, regional, público, privado o mixto que contribuyan o coadyuven al desarrollo territorial.</t>
  </si>
  <si>
    <t>Número de proyectos, programas, convenios, alianzas o contratos de cooperación y/o asociación de tipo técnico y/o financiero,  suscritos.</t>
  </si>
  <si>
    <t>CONVOCATORIA “INTEGRACIÓN SOCIAL DE JÓVENES MARGINALES” . Se postuló al señor Nicolás Echeverri, para la convocatoria “Integración Social de Jóvenes Marginales”  ofrecida por el gobierno de Israel. Pero debido a que la postulación se realizó el día anterior al cierre de la convocatoria no  tuvo muchas opciones para ser elegido.
- CONVOCATORIA 292 2015 TRAINING COURSE ON GEOCHEMICAL MAPPING AND ENVIRONMENTAL GEOCHEMICAL SURVEY TECHNOLOGIES FOR DEVELOPING COUNTRIES” 
La Universidad del Quindío presento la postulación a través de la Oficina de Cooperación Internacional, del Ingeniero JUAN CARLOS ZORRILLA Coordinador del Observatorio de Sismología para participar en  la convocatoria 292 de la Embajada de China, el cual fue aceptado para participar de esta convocatoria. - PROYECTO FORTALECIMIENTO Y RECUPERACIÓN ETNOCULTURAL DE LAS FAMILIAS INDÍGENAS VÍCTIMAS DEL CONFLICTO ASENTADAS EN EL DEPARTAMENTO DEL QUINDÍO II FASE. Se presentó al Fondo Canadiense de Iniciativas Locales este  proyecto que  busca Fortalecer la calidad de los productos artesanales de las Familias Embera, a la fecha se encuentra pendiente de respuesta. - TALLER: FORMULACIÓN DE PROYECTOS EN ENFOQUE DE MARCO LÓGICO EML, PARA EMPRESARIOS DEL MUNICIPIO DE QUIMBAYA.</t>
  </si>
  <si>
    <t>0305-1.20.101.134</t>
  </si>
  <si>
    <t>336. Brindar acompañamiento y asesoría en desempeño municipal.</t>
  </si>
  <si>
    <t xml:space="preserve">Número de municipios asesorados. </t>
  </si>
  <si>
    <t>66. Asistencia a los Entes Territoriales, para un mejor desempeño en la inversión pública, en el Departamento del Quindío.</t>
  </si>
  <si>
    <t>Mediante la entrega del informe de viabilidad fiscal municipal vigencia 2014 se da cumplimiento a lo ordenado por el articulo 19 de la Ley 617 de 2000 y el Decreto 4515 de 2007, este es un material de consulta para los municipios y en el cual se dan cuenta de la situacion financiera del municipio para implementar las medidas tendientes a mejorar. La asistencia tecnica a los municpios permitio que se detectara cantidad de errores que se cometen en los diferentes informes que se envian a los entes nacionales , esta asistencia permite hacer correccion a este errores  y genera una gran comunicacion entre las administraciones municipales y la Gobernacion. Con respecto a los recursos del SGP la asistencia brindada por esta area  ha permitido  que se genere una consistencia entre lso Conpes  y las ejecuciones  presupuestales de los municipios, igulamente se evita las sanciones  generadas por incumplimiento y la calidad del reporte FUT. En el momento se hanrealizado los filtros de los formatos SICEP y SIEE de los doce municipios del Departamento Como tambien se inicia el proceso de correccion del formato de requisitos legales con la informacion del 2.014 para la consolidacion del informe de la vigenciajunio  2.015.</t>
  </si>
  <si>
    <t>338. Apoyar financiera y logísticamente al consejo territorial de planeación.</t>
  </si>
  <si>
    <t>Consejo Territorial de Planeación apoyado.</t>
  </si>
  <si>
    <t>68. Asistencia al consejo territorial de planeación del departamento del Quindío</t>
  </si>
  <si>
    <t>Fortalecimiento  en los procesos de planificación de la inversión publica en el departamento del Quindío.</t>
  </si>
  <si>
    <t xml:space="preserve">Se apoyo   a  los consejeros han realizado las diferentes actividades programadas  dentro de su cronograma como es las visitas a los 12 Municipios acompañando los consejos municipales igualmente se desplazaron a la ciudad de Neiva para un encuentro Nacional de consejeros para la eleccion del mimebro al consejo Nacioanl de Planeacion. </t>
  </si>
  <si>
    <t>DEPENDENCIA:  REPRESENTACIÓN JUDICIAL Y DEFENSA DEL DEPARTAMENTO</t>
  </si>
  <si>
    <t>CARGO: SECRETARIO DE REPRESENTACION JUDICIAL</t>
  </si>
  <si>
    <t xml:space="preserve">VALOR DE LAS OBLIGACIONES
</t>
  </si>
  <si>
    <t xml:space="preserve">0317 - 5 - 1 22 106 140 </t>
  </si>
  <si>
    <t xml:space="preserve">363. Contratar y/o capacitar a los funcionarios y contratistas de la Secretaría de Representación Judicial y Defensa del Departamento, en conciliación como mecanismo alternativo de resolución de controversias, donde sea parte el Departamento, sin recurrir a los Estrados Judiciales. </t>
  </si>
  <si>
    <t>Número de capacitaciones realizadas.</t>
  </si>
  <si>
    <t>123. Fortalecimiento de la gestión jurídica en el Departamento del Quindío.</t>
  </si>
  <si>
    <t>Fortalecer la secretaría de Representación Judicial y Defensa del Departamento, mediante el apoyo en el tramite de los procesos judiciales donde sea parte el ente departamental, aplicando la normatividad vigente para la adecuada defensa de los intereses</t>
  </si>
  <si>
    <t>Capacitaciones realizadas: Municipios de Filandia,Calarcá, Tebaida, Montenegro , Córdoba , Quimbaya , Pijao y Buenavista en diferentes  aspectos relacionados con  la normativa vigente y marco  juridico aplicable  a los entes  territoriales.</t>
  </si>
  <si>
    <t>JHON FABER QUINTERO OLAYA</t>
  </si>
  <si>
    <t>GOBERNACION DEL QUINDIO</t>
  </si>
  <si>
    <t>SECRETARIA</t>
  </si>
  <si>
    <t>EFICACIA</t>
  </si>
  <si>
    <t>EFICIENCIA</t>
  </si>
  <si>
    <t>INDICADOR  TIEMPO</t>
  </si>
  <si>
    <t>PROVIQUINDIO</t>
  </si>
  <si>
    <t>SECRETARIA DE EDUCACION</t>
  </si>
  <si>
    <t>SECRETARIA DEL INTERIOR</t>
  </si>
  <si>
    <t>SECRETARIA ADMINISTRATIVA</t>
  </si>
  <si>
    <t>INDEPORTES</t>
  </si>
  <si>
    <t>SECRETARIA DE FAMILIA</t>
  </si>
  <si>
    <t>SECRETARIA DE TURISMO</t>
  </si>
  <si>
    <t>SECRETARIA DE CULTURA</t>
  </si>
  <si>
    <t>SECRETARIA DE INFRAESTRUCTURA</t>
  </si>
  <si>
    <t>SECRETARIA DE SALUD</t>
  </si>
  <si>
    <t>SECRETARIA PRIVADA</t>
  </si>
  <si>
    <t>SECRETARIA DE PLANEACION</t>
  </si>
  <si>
    <t>SECRETARIA DE AGRICULTURA</t>
  </si>
  <si>
    <t>SECRETARIA JURIDICA</t>
  </si>
  <si>
    <t>SECRETARIA DE HACIENDA</t>
  </si>
  <si>
    <t>SECRETARIA DE REPRESENTACION JUDICIAL</t>
  </si>
  <si>
    <t>ADMINISTRATIVA</t>
  </si>
  <si>
    <t>AVANCE FISICO PROYECTO</t>
  </si>
  <si>
    <t>AVANCE DEL COSTO</t>
  </si>
  <si>
    <t>No. PROYECTO</t>
  </si>
  <si>
    <t>REPRESENTACION JUDICIAL</t>
  </si>
  <si>
    <t>JURIDICA</t>
  </si>
  <si>
    <t>HACIENDA</t>
  </si>
  <si>
    <t>PRIVADA</t>
  </si>
  <si>
    <t>PLANEACION</t>
  </si>
  <si>
    <t>PROMOTORA</t>
  </si>
  <si>
    <t xml:space="preserve">INTERIOR </t>
  </si>
  <si>
    <t>INFRAESTRUCTURA</t>
  </si>
  <si>
    <t>CULTURA</t>
  </si>
  <si>
    <t>AGRICULTURA</t>
  </si>
  <si>
    <t>TURISMO  Y COMERCIO</t>
  </si>
  <si>
    <t>FAMILIA</t>
  </si>
  <si>
    <t>EDUCACION</t>
  </si>
  <si>
    <t>SALUD</t>
  </si>
  <si>
    <t>002-15</t>
  </si>
  <si>
    <t>003-15</t>
  </si>
  <si>
    <t>004-14</t>
  </si>
  <si>
    <t>005-15</t>
  </si>
  <si>
    <t>001-15</t>
  </si>
  <si>
    <t>278. Desarrollar y ejecutar proyectos de vivienda nueva VIS - VIP</t>
  </si>
  <si>
    <t>Numero de viviendas nuevas VIS o VIP en formulación y/o ejecución</t>
  </si>
  <si>
    <t xml:space="preserve">142.  Apoyo en la formulación y ejecucion de proyectos de vivienda, infraestructura y equipamientos colectivos y comunitarios. </t>
  </si>
  <si>
    <t xml:space="preserve">0320 - 5 - 2 17 90 108 </t>
  </si>
  <si>
    <t>Apoyo a proyectos de vivienda nueva y mejoramientos de vivienda, infraestructura, equipamiento colectivo y comunitario</t>
  </si>
  <si>
    <t>Se construyeron 3 viviendas nuevas en el Municipio de Quimbaya: Ciudadela El Sueño</t>
  </si>
  <si>
    <t>JHONNY ALBERTO RODRIGUEZ</t>
  </si>
  <si>
    <t>279. Realizar mejoramientos de vivienda</t>
  </si>
  <si>
    <t>Numero de viviendas con mejoramiento</t>
  </si>
  <si>
    <t>280. Gestionar y/o ejecutar obras de infraestructura, equipamiento colectivo y comunitario</t>
  </si>
  <si>
    <t>Numero de municipios apoyados</t>
  </si>
  <si>
    <t>Se  realizaron    obras de infraestructura, equipamiento colectivo y comunitario en   8 ocho  municipios    del  Departamento  Armenia, Calarca,Circacia,Quimbaya,Pijao,Montenegro,Cordoba,Tebaida.</t>
  </si>
  <si>
    <t>LAS METAS SE EJECUTARON CONJUNTAMENTE CON LOS RECURSOS TRANSFERIDOS POR HACIENDA, CON APROBACION DE LA ASAMBLEA DEPARTAMENTAL.</t>
  </si>
  <si>
    <t>DEPENDENCIA:  PROMOTORA DE VIVIENDA</t>
  </si>
  <si>
    <t>FECHA DE CORTE:  DICIEMBRE  31 DE 2015</t>
  </si>
  <si>
    <t xml:space="preserve"> F-PLA-06- SEGUMIENTO AL PLAN DE ACCIÓN -      DICIEMBRE  31 DE 2015   Versión 04         06-14-2013</t>
  </si>
  <si>
    <t>480 familias de las pertenecientes a la red unidos del departamento,  fueron vinculadas en procesos  dirigidos al fortalecimiento capacidades laborales, logrando generar oportunidaes e incrementar el potencial productivo de la población en situación de pobreza extrema y vulnerable, con  el programa de capitalizacion microempresarial del  DPS</t>
  </si>
  <si>
    <t xml:space="preserve">Apoyo en la elaboración de 10 planes de negocio turísticos. </t>
  </si>
  <si>
    <t>TOTAL  PLAN DE  ACCION  VIGENCIA  2015</t>
  </si>
  <si>
    <t xml:space="preserve"> </t>
  </si>
  <si>
    <t>GESTION DE ALCANCE PLAN INDICATIVO 31 DE  DICIEMBRE DE 2015</t>
  </si>
  <si>
    <t>GESTIÓN DE ALCANCE PLAN INDICATIVO DICIEMBRE 31-2015</t>
  </si>
  <si>
    <t>GESTION DE ALCANCE PLAN INDICATIVO 31 DE DICIEMBRE DE 2015</t>
  </si>
  <si>
    <t>FECHA DE CORTE: 31 de Diciembre de 2015</t>
  </si>
  <si>
    <t>FECHA DE CORTE:  31 de Diciembre de 2015</t>
  </si>
  <si>
    <t>FECHA DE CORTE DE SEGUIMIENTO: 31 de Diciembre de 2015</t>
  </si>
  <si>
    <t>FECHA DE CORTE:  31  de  Diciembre  de 2015</t>
  </si>
  <si>
    <t>Incrementar el cumplimiento de requisitos de habilitación en las IPS públicas y privadas del departamento.</t>
  </si>
  <si>
    <t>Número de IPS pública y privadas con cumplimiento de estándares.</t>
  </si>
  <si>
    <t>Para el avance de la vigencia fiscal con corte al31  de  Diciembre  de 2015, la cartera morosa, obtuvo una captación de $5.393.151.895, correspondiente a un promedio porcentual de avance del 431% del valor esperado del impuesto real, siendo de tener en cuenta que de esta captación se realiza la distribución del 20% para la participación de los municipios, no obstante la gestión del cobro es realizada directamente por la Gobernación del Quindío.</t>
  </si>
  <si>
    <t>La META que se proyectó fue cumplida en un  100% , tanto con Recursos Propios, como con recursos de Regalía; sin embargo se continúa realizando intervención durante esta vigencia, para lo cual se han realizado mantenimiento a 164 kms en vias secundarias ( proyecto Plan de Acción y Reparcheo de la red via secundaria y terciaria).</t>
  </si>
  <si>
    <t>*Se realizaron  mejoramientos de vivienda distribuidos asi: * ARMENIA: 81 mejoramientos de vivienda. BUENAVISTA: 2 mejoramientos de vivienda. CIRCASIA: 7 mejoramientos de vivienda.  GENOVA: 6 mejoramientos de vivienda. LA TEBAIDA: 4 mejoramientos de vivienda. MONTENEGRO: 9 mejoramientos de vivienda. FILANDIA:  2 mejoramientos de vivienda.  CORDOBA: 3 mejoramientos de vivienda. CALARCA: 18 mejoramientos de vivienda.  PIJAO: 1 mejoramiento de vivienda.</t>
  </si>
  <si>
    <t xml:space="preserve">La política pública "Mujeres Quindianas constructoras de familia, paz y territorio" aprobada por ordenanza 005 del  2015, se ha ido ejecutando a través  del plan de acción aprobado por el Consejo Departamental de Mujeres y la Secretaria de Planeación Departamental, el avance representa según las  actividades programadas un 100% durante  anual con corte al 31 de Diciembre. </t>
  </si>
  <si>
    <t xml:space="preserve">La meta se cumplio en un 95%,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 El impacto tambien se realizó a través de la Campaña Expresate, el cual es un espacio para compartir mensajes, historias, consejos, anécdotas, entre otras, que permitan expresar a la comunidad sus pensamientos acerca de las Mujeres.     Se realizaron sensilizaciones en los colegios de los diferentes municipios, y en grupos de mujeres gestantes.                                                                                                                                                                                    </t>
  </si>
  <si>
    <t>Con corte al 31 de Diciembre,  se culminó en su totalidad los doce Consejos Municipales de Mujeres. Los Consejos recibieron asistencia  y acompañamiento técnico.</t>
  </si>
  <si>
    <t>Igual que en la meta anterior, se opero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</si>
  <si>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Desde los Comités Departamentales de Seguimiento e Implementación a la Ley 1098 del 2006 y el Comité Departamental de Violencia, se emprendieron acciones para la ejecución de la Ruta Para la Atención a Victimas de Violencia Intrafamiliar, de Genero y Violencia Sexual, así mismo se contó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</si>
  <si>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 xml:space="preserve">Se realizaron acciones de asistencia técnica a los operadores de la región a cargo de los programas de adolescentes con responsabilidad penal y generando acompañamiento profesional en torno a la actividad física y uso adecuado del tiempo libre. </t>
  </si>
  <si>
    <t xml:space="preserve">Se realizaron 8 eventos de apoyo a expresiones culturales, artísticas y empresariales de comunidades alternas respectivamente en los municipios de: Córdoba, Pijao, </t>
  </si>
  <si>
    <t>A DICIEMBRE  31 DE 2015 se realizaron visitas y reunión con los actores involucrados en la estrategia con de fin de realizar la actualización de la norma de espacios libres de humo y solicitando la evidencia correspondiente de las instituciones educativas y de esta forma constatar que la estrategia se encuentra activa, logrando de esta manera el 100% de cumplimiento de la meta programada para el 2015.</t>
  </si>
  <si>
    <t>A DICIEMBRE  31 DE 2015 se ha dado cobertura a los 12 municipios de Departamento en búsqueda activa  de sintomáticos respiratorios, de piel y el sistema nervioso periférico a través de la contratación de personal idóneo quien realiza visita a pacientes, búsqueda casa a casa, capacitaciones, asistencia técnicas y seguimiento a los programas y laboratorios de las IPS , EPS públicas y privadas del Departamento, planes locales y secretaria de salud municipales, y fortalecimiento de redes de apoyo.</t>
  </si>
  <si>
    <t>A 31 de Diciembre serealizaron acciones encaminadas al cumplimiento de las estrategias  de servicios de salud amigables para adolescentes y jóvenes, atención integral a víctimas de violencia sexual y acceso universal a la atención en VIH/SIDA y maternidad segura en los 12 Municipios del Departamento.</t>
  </si>
  <si>
    <t>A 31 Diciembre de 2015, Se realizan 734 visitas de Inspección, Vigilancia y Control a 236 establecimientos que usan, manejan y comercializan sustancias químicas,visitas realizadas para la verificación de condiciones higiénico locativas y de seguridad en el manejo de residuos peligrosos;  obteniendo un mejoramiento en las condiciones sanitarias en el 100% de los establecimientos (236); de la misma manera, se realizan acciones de prevención del riesgo asociado a  las sustancias químicas  con la toma de 897  muestras de acetil colinesterasa en sangre,  para determinar el grado de intoxicación por plaguicidas y  170 jornadas de capacitación  a través de la metodología SARAR con 2252 personas participantes. Sumado a esto, se mantiene la vigilancia permanente de los eventos epidemiológicos reportados en el SIVIGILA ,de intoxicaciones por sustancias químicas.</t>
  </si>
  <si>
    <t>A 31 de Diciembre se tiene caracterizadas 385 familias de los 11 Municipios del Departamento se cuenta con 30 profesionales que darán cobertura a la totalidad de las familias y se da inicio a la sesiones 01 - 02 - 03 -04 en los municipios de Circasia Montenegro Quimbaya Génova Pijao Filandia La tebaida, Calarcá  y Salento.</t>
  </si>
  <si>
    <t>A la fecha de 31 de Diciembre se tiene firmado contrato con Los 11 municipios del Quindío con P.I.C. Plan de intervenciones colectivas los cuales se encuentra operando.</t>
  </si>
  <si>
    <t>A 31 de Diciembre se continúa con el proceso y se está pendiente socializar y ajustar el documento con los diferentes sectores involucrados con el fin de unificar criterios y continuar con la construcción del Documento " POBLACIONES VULNERABLES Y SALUD INTEGRAL". Igualmente se cuenta con el Equipo Multidisciplinarios que está realizando diversas actividades con las diferentes poblaciones existentes en el Departamento. Se han visitado 10 Municipios los cuales han participado activamente, y lo que es la socialización de la oferta a nivel departamental se ha realizado con los 12 Municipios actividades que se evidencia en la contratista actual de Victimas.</t>
  </si>
  <si>
    <t>Doscientos setenta y cinco  (275) dignatarios capacitados en funciones  y temas normativos relacionados en los 11 municipios .Además de dos capacitaciones especializadas realizadas por la DIAN  referentes al régimen tributario de las juntas de acción comunal, dichas actividades fueron realizadas en los municipios de  Armenia y Quimbaya.</t>
  </si>
  <si>
    <t xml:space="preserve">Realización de fortalecimiento del núcleo familiar en asistencia con visitas domicialiarias, apoyo interdisciplinarrio que permitio brindar una  ruta de atención en los diferentes casos, así mismo apoyo permanente con visitas domiciliarias y con corte al 31 de Diciembre, se han realizado 7  talleres sobre derechos humanos en los municipios Pijao, Circasia, Calarca, Barcelona, Montenegro y Armenia. </t>
  </si>
  <si>
    <t xml:space="preserve">El PISCC  (Plan Integral de Seguridad y Convivencia Ciudadana) obedece a una  política pública que esta validada frente a las Políticas Nacionales y su alcance se ve reflejado en las acciones de la fuerza pública para mejorar la seguridad del departamento  a la fecha  se han adelantado estudios y  procesos  como: - Circuito CCTV  octava brigada. -Sala CIEPS Policía Nacional. - Compraventa e instalación componentes equipos tecnológicos - Alimentación SMAD. Los procesos y las acciones adelantadas se han realizado a través de prestación de servicios  técnico y jurídico profesional. </t>
  </si>
  <si>
    <t xml:space="preserve">Se adelantaron procesos precontractuales de obra concernientes a: * Adecuación de la sala CIEPS de la policía nacional. * Mantenimiento y adecuación rancho tropa ejército nacional. * Circuito CCTV octava brigada ejército nacional. * Adecuación subsala monitoreo CTI. * Adecuación y mejoramiento archivo central de la Octava Brigada. Los procesos mencionados se han adjudicado, y se estan ejecutando , pero aun no se han entregado a la adminsitración . por lo cual no se ha realizado los  respectivos desembolsos. Se debe tener en cuenta que dicho procesos cuenta con un plazo de ejecución no mayor de 45 días, por lo cual no se cuenta con informes de avance. </t>
  </si>
  <si>
    <t xml:space="preserve">Se han adelantado procesos precontractuales  concernientes a: * Mantenimiento vehículos Ejercito. * Horas de vuelo. * Mantenimiento SIES municipios. Los procesos mencionados se han adjudicado, y se estan ejecutando , pero aun no se han entregado a la adminsitración . por lo cual no se ha realizado los  respectivos desembolsos. Se debe tener en cuenta que dicho procesos cuenta con un plazo de ejecución no mayor de 45 días, por lo cual no se cuenta con informes de avance. </t>
  </si>
  <si>
    <t>Realización y organización de un programa de participación ciudadana "festival por la convivencia cordillerana " apoyado por la Cámara de comercio de Armenia y el Quindío  (con el apoyo e personal de prestación de servicios). Pago de recompensas a fuentes humanas por valor de $ 87.000.000.</t>
  </si>
  <si>
    <t xml:space="preserve">Planificación, organización y Realización del  foro de prevención de reclutamiento forzado realizado en conjunto con el ejército nacional y la secretaria de familia, en el marco del evento se  dio aplicación a una  encuesta dirigida  a niños, niñas y adolescentes de la percepción que tienen estos de los actores de los flagelos. Acompañamiento y asesoría permanente  por diferentes medios de comunicación  a los doce municipios del depto  en  prevención del reclutamiento forzado. * Realización de cuatro (4)  sub- comités de prevención y protección celebrados en el mes de febrero,marzo, junio y julio del presente año. * Conversatorio de la participación de la mujer en el marco del conflicto armado en conjunto con la ACR (Agencia Nacional para la Reintegración) y realizado en la universidad del Quindío con la asistencia de trecientas personas aproximadamente. </t>
  </si>
  <si>
    <t xml:space="preserve">Actualización e Implementación del plan de contingencia por desplazamientos masivos y atentados terroristas en el  departamento. Apoyo en el simulacro de desplazamiento masivo  e implamentación del plan de contingencia en los componentes de alimentación registro,seguridad y protección de bienes muebles; realizado  en los municipios de la cordillera. El Plan (o protocolo)  de contingencia por posibles desplazamientos masivos y atentados terroristas, es una herramienta que le sirven a los territorios  para planificar y conocer como funcionan las rutas de acción apoyo y    comunicación entre las instituciones en caso que se presenten hechos de dichas carracteristicas. </t>
  </si>
  <si>
    <t>Quinto semestre de estudio  en "Tecnología en gestión pública financiera" para treinta y un (31) estudiantes residentes  en el departamento del Quindío,  víctimas del conflicto armado en Colombia. Semestre que culminará en diciembre de 2015.</t>
  </si>
  <si>
    <t xml:space="preserve">Planificación para la entrega de cuatrocientas (400) ayudas humanitarias (entre kits paquetes alimenticios y kits de aseo) distribuidos a los doce municipios  para ser entregados a población víctima del conflicto, que llega a las diferentes localidades. Atención de emergencia de alojamiento a la víctimas del conflicto que llegan al departamento. Transporte terrestre subsidiario para la población víctima estudiantes de la tecnología y demas que soliciten, de acuerdo a los protocolos de retorno. </t>
  </si>
  <si>
    <t>Secretaria técnica (planificación, convocatoria, seguimiento y levantamiento de acta) de un comité de justicia transicional ampliado en el mes de marzo, y programado otros dos  comités de justicia transicional ordinarios  programados para el 25 de noviembre y el mes de diciembre de  de 2015. Con la participación de todas las instituciones quindianas  relacionadas con la población víctima: ICBF, ICETEX, DEfensoria del Pueblo, INCODER y UARIV.</t>
  </si>
  <si>
    <t xml:space="preserve">Levantamiento de información detallada  de los doce municipios respecto a la vulnerabilidad de eventos naturales y actividades antrópicas, que se puedan presentar en las diferentes localidades (identificados en el SIG Quindío) tales como: - Análisis básico preliminar de vulnerabilidad a instituciones públicas en los municipios de: Quimbaya, Génova, Pijao, Montenegro, Córdoba, Circasia, La tebaida, ta,Filandia,Armenia,Calarca. * Análisis de vulnerabilidad de infraestructura básica social. * En  Proceso diligenciamiento  de Información de tipo cartográfico de los escenarios de riesgo de  nueve municipios del departamento, mediante un aplicativo que le servirá cada entidad territorial  como herramienta de planeación y prevención. </t>
  </si>
  <si>
    <t xml:space="preserve">Realización de diez (19) capacitaciones en gestión del riesgo de desastres a la comunidad en general del departamento del Quindío, las cuales permitan concientizar a la población acerca de los cuidados y la prevención que debe tener por vivir en zonas de alto riesgo sísmico y demás eventos naturales.  </t>
  </si>
  <si>
    <t>Atención y apoyo técnico en procesos administrativos para los organismos de socorro que hacen parte de la UDEGERD (Unidad Departamental de Gestión del Riesgo). - Apoyo a través de prestación de servicios en la  articulación y coordinación de los cuerpos de bomberos del departamento en caso de emergencias presentadas. * Apoyo en la realización de inventario del recurso humano en los diferentes cuerpos de bomberos del departamento. * Apoyo y verificación de los diferentes procesos administrativos legales que deben llevar los cuerpos de bomberos. *  Arrendamiento de espacio, para  ubicación de antenas de comunicación para fortalecer la red organismos de socorro (bomberos) que funcionan en los doce municipios del departamento.  * Mantenimiento correctivo y preventivo  del sistema de radios y comunicaciones de los organismos de socorro del departamento que hacen parte de la UDEGERD.</t>
  </si>
  <si>
    <t xml:space="preserve">Centro de reservas dotado de bienes (tejas, rasadas, paquetes alimenticios), necesarios para apoyar a las comunidades de los municipios del departamento en la atención de desastres naturales y antrópicos que se presentaron en los  municipios de: Armenia, La tebaida/vista, Circasia, Génova, Filandia, Calarcá, M/negro, Quimbaya, Salento y Piajo  entregando más de 2.777 ayudas, las cuales beneficiaron  a más 955 familias. Se adelanta otro proceso de suministro de ayudas humanitarias, para ser entregados a la comunidad  que ha sido afectada por fenómenos naturales y/o antrópicas. </t>
  </si>
  <si>
    <t xml:space="preserve">En cumplimiento de la meta programada para la vigencia 2015, se apoyó un proyecto, que garantizó el fortalecimiento para las MUJERES CAFETERAS del municipio de Córdoba, Asociación debidamente conformada. Igualmente se apoyó la adecuación, dotación y puesta en marcha de un módulo para la comercialización de productos a base de café y sus derivados con la marca "CAFÉ MUJER".  Actualmente se trabaja en la formulación de estatutos y la conformacion ante camara de Comercio de las Asociaciones de Mujeres. </t>
  </si>
  <si>
    <t xml:space="preserve">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t>
  </si>
  <si>
    <t>Brindar apoyo a los CMDR en la escogencia de sus tres representantes ante el CONSEA, según Resolución 361 de abril de 2012, artículo segundo, numeral 12 del Gobierno Departamental.</t>
  </si>
  <si>
    <t>*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si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 Se realizaron visitas  en los municipios de Génova, Buenavista, Pijao, Córdoba, Calarcá, Salento, Circasia y Quimbaya  con el propósito de evaluar los alcances del programa RESA RURAL, verificar la ejecución y los logros alcanzados con los recursos entregados, usuarios beneficiados y reforzar los conceptos de seguridad alimentaria que mejoren las condiciones de vida, teniendo en cuenta componente ambiental y mejorando las buenas prácticas agrícolas, despertar el liderazgo de asociatividad para que toda una comunidad se beneficie de la diversificación y mejoremos nuestra productividad para abastecer nuestro mercado. Teniendo en cuenta el cambio de aptitud los usuarios pueden mejorar los hábitos de vida saludable, dar un manejo alternativo a la huerta, poniendo en práctica los controles biológicos como la alelopatía, preparando purines e hidrolatos para realizar fumigaciones periódicas y evitar la propagación de enfermedades fungosas e insectos. La población Beneficiada con el proyecto fueron 1200 Familias de los Municipios arriba mencionados. * Se realizaron visitas de seguimiento a los beneficiarios de los programas de seguridad alimentaria del municipio de Pijao, con el fin de conocer de primera mano la conformidad de los beneficiarios con el programa, y como este impacto en su estado de vida. * Verificación del estado de  la huerta casera. Todo esto en los predios beneficiarios de los programas de seguridad alimentaria de los municipios de Salento, Quimbaya y Calarcá.</t>
  </si>
  <si>
    <t>Se realizó un análisis de viabilidad a zonas cafeteras del departamento, levantando información nacional regional y departamental, en las últimas décadas, se han venido presentando una serie de cambios en las expectativas de los consumidores de café en el mundo, mostrando una seria tendencia al consumo de cafés especiales. Para el caso de Colombia el desarrollo de Cafés Especiales se viene trabajando desde hace 20 años aproximadamente, con procesos adelantados en algunos departamentos pioneros en el tema donde se han identificado cafés pergaminos secos de alta calidad, cafés con atributos consistentes, verificables y sostenibles, por los cuales el comprador está dispuesto a pagar un plus diferencial, que redunda en un mejoramiento de la calidad de vida de los cafeteros. De igual forma, esto ha repercutido directamente en la forma en que los caficultores del departamento del Quindío, llevan a cabo sus técnicas de producción, transformación y comercialización del producto, implicado  evoluciones en procesos y estándares de producción y aseguramiento de la calidad, para lo cual se aplican protocolos como (BPA) Buenas Prácticas Agrícolas, (BPM) Buenas Prácticas de Manufactura, (BPH) Buenas Prácticas Higiénicas, de igual forma se viene incorporando los sistemas de trazabilidad, de información georreferenciada, certificaciones, perfilación del café y denominaciones de orígenes, lo que se enmarca dentro de las exigencias del nuevo mercado de cafés con valor agregado.  Este proceso en el departamento del Quindío comienza en el año 2001 con un grupo de productores denominados ASOORGÁNICOS del Quindío, posteriormente en el año 2004 la asociación de Cafés especiales de Génova (ASOCAFÉS Génova) impulsa el primer encadenamiento productivo al obtener una producción de alta calidad por su taza.</t>
  </si>
  <si>
    <t>Se prestó apoyo en las acciones adelantadas por la Secretaria de Agricultura, desarrollo rural y medio ambiente en el seguimiento y control a los predios de conservación propiedad del departamento del Quindío en el municipio de Calcará, Buenavista, Pijao y Salento. Se adelantaron  acciones de seguimiento y control en ocho predios en los municipios de Génova, Pijao, Salento y Filandia de propiedad de la gobernación del Quindío, según decreto reglamentario 953 de 2013 del art. 111 ley 99/93. Se realizaron visitas de reconocimiento y recolección de información en los predios asignados, allí se llevaron a cabo recorridos por diferentes coberturas vegetales buscando evidencias directas e indirectas de especies presentes en las áreas, que permitiera la actualización del componente fauna en los planes de manejo ambiental de cada predio. Para el predio La BETULIA ubicado en el municipio de Salento, se contó con un total de 220 especies de aves, 16 especies de mamíferos, 6 especies de anfibios  y 3 especies de serpientes. En el predio MIRAVALLES ubicado en el municipio de Buenavista, se registraron 73 especies de aves, 12 especies de mamíferos, 4 especies registros de serpientes y 10 especies de Mariposas. Predio BELLAVISTA ubicado en el predio Pijao, con un registro de 62 especies de aves, 11 especies de mamíferos, 9 especies de mariposas y 4 especies de serpientes. Se realizaron visitas de seguimiento y control a 8 predios de la Gobernación del Quindío en los municipios de Calarcá, Buenavista, Pijao y Salento. Se realizaron visitas de seguimiento y control en 8 predios propiedad de la gobernación del Quindío en los municipios de Génova (La Rusia), Pijao (Bellavista y El Dorado), Salento (BETULIA, VERGEL, SAN MARTIN, BRISAS), Filandia (CAJONES), con el fin de diagnosticar las diversas problemáticas que se pudieran observar dentro de los predios, además de observar el estado de conservación, propendiendo así por su protección. Se realizó una elaboración  de un instrumento con el fin de aplicar la ficha de caracterización a  áreas de protección de los predios  el ROCÍO,  BELLAVISTA, PEÑAS BLANCAS y BETULIA, además de realizar una actividad de apoyo en el predio Cajones-Quimbaya.</t>
  </si>
  <si>
    <t xml:space="preserve">1) CAFES QUIMBAYA: Se adquirieron, instalaron y adecuaron diez (10) puntos ecológicos a diez asociados de la Corporación. Se construyeron composteras en seis (6) predios seleccionados. 2) MUJERES CAFETERAS DE CORDOBA: Se adquirieron, instalaron y adecuaron ocho (8) puntos ecológicos a diez asociados de la Corporación. Se construyeron composteras en cuatro (4) predios seleccionados. 3) ASOAGROPIJAO: Se adquirieron, instalaron y adecuaron diez (10) puntos ecológicos a diez asociados de la Corporación. Se construyeron composteras en seis (6) predios seleccionados. Las siguientes fueron las Asociaciones que fueron visitadas por ser beneficiarios de los convenios de producción limpia hechos entre la CRQ y la Gobernación del Quindío; a) CORDILLERANOS: Se adquirieron, instalaron y adecuaron diez (10) puntos ecológicos a diez asociados de la Corporación. Se construyeron composteras en seis (6) predios seleccionados. b) AGRIQUIN: Se realizó el mejoramiento de las condiciones de transformación de los residuos sólidos biodegradables producto de actividades de cosecha para la minimización de impactos ambientales, el rehusó en la producción de diversidad de productos que oferta la cooperativa, con el fin de obtener una mayor productividad y competitividad. c) Se obtuvo la información de cada uno de los proyectos ambientales. </t>
  </si>
  <si>
    <t>* Se identificaron los impactos ambientales y sus actividades de mitigación  en suelo rural generados por  actividades productivas (plátano, café, aguacate, cítricos cerdos y ganadería) en cuatro municipios del departamento (Calcará, La Tebaida, Montenegro y Quimba). * Se socializó y se hizo entrega en forma digital los impactos ambientales identificados y sus actividades de mitigación en cuatro municipios del departamento. * Se socializó y se entregó los lineamientos específicos para la planificación del suelo rural según los principales renglones productivos  en los municipios de Calcará, Quimbaya, Montenegro y La Tebaida para inclusión dentro de la actualización del POT.</t>
  </si>
  <si>
    <t>Esta meta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</si>
  <si>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El cumplimiento de la meta inicia  en el 2015 con 23 bachilleres que ingresan a la Universidad del Quindio, 3 bachiller que ingresa a la Universidad La Gran Colombia, 1 bachiller que ingresa a la Corporaciòn Uiversitaria Empresarial Alexander Von Humboldt y 1 bachiller que ingresa a la Corporaciòn Universitaria Remington, para un total de 28 estudiantes para el I semestre acadèmico, estudiantes que son beneficados con incentivos para matricula, de otro lado se estan beneficiado 57 estudiantes con el programa de posadas estudiantiles para educacion superior.</t>
  </si>
  <si>
    <t xml:space="preserve">En convenio  con el aliado pedagógico   CUN - CORPORACION UNIFICADA NACIONAL se orientará a 200 docentes diplomado en producción de contenidos digitales en el marco de proyecto de innovación social financiado con recursos del SGR.  Formación de docentes con el centro de innovación educativa regional 30 docentes. Con la Escuela de Admón. y Mercadotecnia 168 docentes para fortalecimiento en TICS. y Convenio con PARQUE SOFT formación y Apropiacion en TICS para la aplicación en el AULA bajo la metodología estudio de clase se forman 268 docentes. 123 docentes capacitados en uso de tableros digitales en el marco de proyecto de innovación social financiado con recursos del SGR. </t>
  </si>
  <si>
    <t>En el año 2014, se capacitaron a 150 docentes en nuevas tecnologías con la realización de diplomado  en  la ESCUELA DE ADMINISTRACION Y MERCADOTECNIA bajo la modalidad de convenio interinstitucional    para la incorporación de nuevas tecnologías en el aula de clase, además y  gracias al  Convenio Interinstitucional con la Escuela de Administración y Mercadotecnia del Quindío   se continua  implementado el  aplicativo  de video  juego educativo innovador de Acción Y Aventura Matemático En 3d  en las sedes de las 54 instituciones educativas. Para el año 2015 se formaron 323 ocentes diplomado en producción de contenidos digitales en el marco de proyecto de innovacion social financiado con recursos del SGR para la incorporacion de las nuevas tecnologias en el aula de clase.</t>
  </si>
  <si>
    <t xml:space="preserve">Un plan de formacion implementado con el convenio con la Universidad la Gran Colombia para la capacitacion de   150 docentes en idioma extranjero ingles y con la Alianza Colombo Francesa, que sumados a los docentes diagnosticados en los años 2012 2013 y 2014 permiten que se obtenga un total de 400 docentes con nivel A1 A2 B1 y B2 en el departamento del Quindio. </t>
  </si>
  <si>
    <t xml:space="preserve">Meta atendida al 100%, lográndose beneficiar a mas Empresarios.  * Acompañamiento en la formulación de planes de negocios para las 5 unidades productivas con población en condición de discapacidad identificada. * Fortalecimiento y mejoramiento  a 5  unidades productivas con población en condición de discapacidad en los procesos de producción, administración y comercialización. </t>
  </si>
  <si>
    <t>Mediante decreto número 000699 de 2014 se adoptó el plan, desarrollando las siguientes actividades: * Se creó el Banco de Migrantes Quindianos, con 669 migrantes vinculados. * Se realizaron 10 actualizaciones al Banco de Migrantes. * Socialización decreto 1562 y ley 1000 a 11 Alcaldías del departamento, exceptuando a la de Armenia. * Acompañamiento en las solicitudes de beneficios de la ley 1565. * Se elaboró un portafolio de beneficios hechos por la nación a Migrantes con beneficios de inversión y reubicación para el  Migrante en el Departamento. Se elaboró un capitulo en el portafolio de futuros proyectos y existentes en el área de construcción de vivienda y mejoramiento de hogares para los Migrantes Quindianos.</t>
  </si>
  <si>
    <t>Acompañamiento y asistencia tecnica en la estanderizacion de procesos de calidad en normas tecnicas sectoriales y en buenas practicas de manufactura a 33 empresas del sector gastronomico en los municpios de Montenegro y Quimbaya. * Diseño de una ficha de requisitos minimos enbuenas practicas de manufactura (Decreto 3075).</t>
  </si>
  <si>
    <t>Se brindó  la asistencia técnica en TRANSFERENCIA Y MEJORA DE CAPACIDADES TECNICAS A BARISTAS Y EXPERTOS EN CAFES ESPECIALES - HOJA DE RUTA PARA EL DERRS ¨DEMANDA DE CAFÉ DE CALIDAD¨  con los siguientes temas: * Mandaje del café. * Latte Art. * Baladas clásicas. * Arte del Espresso. * Maquina Espresso. * Generalidades técnicas del Café y su estructura. * Historia del Café de origen, historia del Café en Colombia. * La cultura del Café: producción y procesamiento. Café consumo vs Café Especial. * Perfiles de taza. * Torrefacción, protocolo de citación. * El Barista.</t>
  </si>
  <si>
    <t>Asistencia con empresarios del Departamento a las suiguientes  ferias: * Agroexpo 2015. * -Expoespeciales 2015. * 45 Feria de Artesania y Folclor 2015.</t>
  </si>
  <si>
    <t xml:space="preserve">Mediante el convenio celebrado con BANCOLDEX, se apoya programas de financiamiento, bajo la modalidad de creditos blandos a MIPYMEs. </t>
  </si>
  <si>
    <t xml:space="preserve">_La realizacion de las siguientes actividades fueron desarrolladas en todos los muncipios del Departamento:
•Se acompañó y se formularon los siguientes proyectos para ser presentados en convocatorias del orden nacional:
-CITRIEJE, fue presentado a ASOHOFRUCOL. </t>
  </si>
  <si>
    <t xml:space="preserve">Con la Ordenanza No. 021 del  31 de Agosto de 2014,  se establece el Sistema Regional de Competitividad e Innovación. </t>
  </si>
  <si>
    <r>
      <t xml:space="preserve">Recolección, analisis y clasificación de información estadistica en materia de competitividad e innovación, para ser suministrada en el Observatorio Departamental del Quindío, donde se logra elaborar el II boletin del 2015 y la articulación de los pilares de competitividad del departamento del Quindío donde se analizan los  pilares de mayor impacto para el </t>
    </r>
    <r>
      <rPr>
        <sz val="10"/>
        <color rgb="FFFF0000"/>
        <rFont val="Arial"/>
        <family val="2"/>
      </rPr>
      <t>XXXXX.</t>
    </r>
  </si>
  <si>
    <t>Mediante decreto numero 000700 de 2014 se adopto el plan, desarrollando las siguientes actividades: * Establecimiento de temas de capacitación a la comunidad exportadora y emprendedores. * Realización de capacitaciones en temas de certificación en normas de calidad internacional. * Se elaboro la cartilla:  Guia de Exportaciones y TLC para los empresarios del Departamento del Quindio. * Se identificaron  19  empresas del departamento del Quindio, con  potencial exportador y partida arencelaria; con ficha de caracterizacion con la siguiente informacion. * Se capacito a la empresa Bell Colombia, en la importancia de acceder a procesos de certitificacion en normas de calidad internacional ISO 9001.</t>
  </si>
  <si>
    <t>Meta atendida al 100%, pero se logro beneficiar a mas empresarios. * Identificación de 6 empresas con potencial exportador. * 8 Empresarios del departamento que asistieron a la feria Colombia Trade Expo 2015. * 11 Empresarios que asistieron a Agroexpo 2015. * 12 Empresarios que asistieron a Expoespeciales  2015.</t>
  </si>
  <si>
    <t>Se poyaron 4 iniciativas exportadoras en café, platano, confecciones y follaje, en temas como: * Analisis de mercado. * Oportunidades de Negocio. * Partidas arancelarias- * Distribucion fisica internacional. * Beneficios de los  TLC y el pais de destino.</t>
  </si>
  <si>
    <t>Mediante decreto numero 000701 de 2014 se adopto el plan, desarrollando las siguientes actividades: * Se desarrolló el protocolo o reglamento de uso de la marca “QUINDÍO CORAZÓN DE LA ZONA CAFETERA”, MARCA  “Q”. * Se capacito a 20 empresarios de cafés especiales sobre el manual de uso de la Marca Quindío para que la incluyan en todo el material publicitario. * Se diseñó una pieza que contiene las ventajas comparativas y competitivas del departamento incluidas en el Plan de Marketing Territorial.</t>
  </si>
  <si>
    <t>Se ejecutan las estrategias contempladas en elplan de promoción turística mediante: * Participación en ferias de turismo nacional en intrnacional ( FITUR en España, ANATO En Bogotá, REMA en Cali, Colombia Trade Expo en Miami. * Desallo del plan de medios, mediante publicaciones en redes sociales, programas de promoción turística audiovisual, Publicación revista Semana en idioma ingles. * Participación de eventos locales del orden nacional. *  Atención a turistas en los  Puntos de Información Turistica. *  Suministro de Merchandising del destino. * Diseño, elaboración, mantenimiento y reparación de publicidad de gran formato. * Brochure Multimedia del Destino.</t>
  </si>
  <si>
    <t>* Apoyo a la consolidación del  proyecto "FESTIVAL CAMINO DEL QUINDÍO" como nuevo producto turístico. * _ Identificación de turismo MICE (Meetings, incentives, conferencing, exhibitions). * Estructuración estrategica basada en el movimiento CITTASLOW, en el municipio de Pijao, como producto innovador en el Departamento del Quindío. * consolidación del turismo cultural en el municipio de Buenavista. * Apoyo en la consolidación de producto turístico mediante el diseño y promoción de material publicitario, donde se fortalece la oferta turistica de parques temáticos, fiestas emblematicas, turismo naturaleza, de aventura y de convenciones.</t>
  </si>
  <si>
    <t>Clasificación y estandarización de la información turística, insumo para el observatorio departamental. Administración de la plataforma club haciendas del café. Administración de la plataforma de la Secretaría de Turismo, Industria y Comercio.</t>
  </si>
  <si>
    <t xml:space="preserve">* Se establece el estado de los municipios de La Tebaida, Montenegro, Quimbaya, Circasia y Calarca respecto a planes, programas y políticas de marketing territorial existentes o en proceso. * Se toma como elemento fundamental de marketing la Marca Quindío, y se programa un trabajo de difusión y adopción de la marca con empresarios del departamento para que se fortalezca la consepción de marca hacia los diferentes actores departamentales. se apmlia el rango de accion hacia los municipios de Pijao, Armenia, Filandía, Salento y Buenavista. </t>
  </si>
  <si>
    <t>* Elaboración de planes de mejoramiento, a empresas adscritas al club de calidad haciendas del café. * Apoyo a procesos de autoevaluación a prestadores de servicios turísticos que disponen de normas técnicas sectoriales. * Capacitaciones sobre requisitos mínimos de alojamientos urbanos y rurales, Ley 1558 del 2012, Norma técnica sectorial NTS 003 Requisitos de infraestructura en agencias de viaje. * Se desarrolla para el año 2015 una campaña de turismo responsable.</t>
  </si>
  <si>
    <t>Apoyo a municipios del Departamento del Quindío, en el fortalecimiento de turismo cultural, mostrado en sus fiestas aniversarias y emblematicas, así: Buenavista, Circasia, La Tebaida, Filandia, Fiesta Nacional del Café 2015 Calarca y  Quimbaya</t>
  </si>
  <si>
    <t>Se encuentra en proceso de contratación: mejoramiento y mantenimiento de la institución educativa Baudelio Montoya e institución educativa el robledo del municipio de calarca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 Así mismo, se encuentra en ejecución las siguientes obras de mejoramiento y mantenimiento de las instituciones educativas: Instituto Pijao, Institución educativa 07 de agosto, Institución educativa la Mariela en el municipio de Pijao; Instituto Calarca, y La primavera en el Municipio de Calarcá, En el Municipio de Salento república de Colombia, en Quimbaya Institución educativa Policarpa School, Buenavista Nuevo Placer, en Municipio de Genova Institución educativa el recreo, Institución educativa buenos aires e Institución educativa la primavera, En el Municipio de Circasia Institución  educativa San José, e Institución Educativa La Isabela en el Municipio de Montenegro  en total  19  mejoramientos.</t>
  </si>
  <si>
    <t xml:space="preserve">No obstante 11 de los 12 municipios del Departamento han sido apoyados con la atención de emergencias viales, con el Proyecto Implementación del Plan de Acción para mantenimiento Preventivo y atención de emergencias en la red vial Secundaria, terciaria y Urbana del Departamento del Quindio (Recurso Regalías). </t>
  </si>
  <si>
    <t>Rehabilitación, Mejoramiento y Mantenimiento de la red vial terciaria con RECURSOS REGALÍAS:  244 Km (en los Municipios de Circasia, Quimbaya, Filandia, Cordoba, Armenia, Genova, Salento, Montenegro, Calarcá, Circasia y La Tebaida) con el proyecto: Implementación del Plan de Acción para mantenimiento preventivo y artención de emergencias en la red vial secundiaria, terciaria y urbana del Departamento del Quindío.</t>
  </si>
  <si>
    <t xml:space="preserve">VALOR
 EJECUTADO
</t>
  </si>
  <si>
    <t>Se realizó la Construcción de la Institución Educativa San José, vereda Fachadas del municipio de Filandia, Departamento del Quindío.El porcentaje que se indica, es decir el 100% corresponde al avance de la obra con corte al 31 de Diciembre de 2.015</t>
  </si>
  <si>
    <t xml:space="preserve">Un plan de formacion implementado con el convenio con la Universidad la Gran Colombia para la capacitacion de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</si>
  <si>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Participación en los CMDR de los municipios de Calarcá, Pijao, Quimbaya, Montenegro y Córdoba, en municipios como Buenavista y Filandia la representación de la SANDRA fue delegada en otros funcionarios, y en el resto de municipios no se han llevado a cabo CMDR en lo corrido del presente año.</t>
  </si>
  <si>
    <t>Para el año 2015, se está cumpliendo en un 100% la meta programada, al tenerse suscrito 12 CONVENIOS INTERADMINISTRATIVOS, para articular la EDUCACION INICIAL con el nivel de PREESCOLAR de las 54 Instituciones Educativas del Departamento.</t>
  </si>
  <si>
    <t>Una vez obtenidos los resultados de las  pruebas externas para el año 2015  se observa que 590 estudiantes del grado 3 mejoraron los resultados de las pruebas saber 3 cumpliendose la meta programada para esta vigencia</t>
  </si>
  <si>
    <t>Una vez obtenidos los resultados de las  pruebas externas para el año 2015  se observa que 289 estudiantes del grado 3 mejoraron los resultados de las pruebas saber 5, superando en un alto porcentaje lo programado para esta vigencia y  cumpliendose la meta programada.</t>
  </si>
  <si>
    <t>Con los resultados obtenidos para las pruebas externas saber del año 2015, se observa que en el acumulativo de los cuatro años de la administracion departamental  en la ejecucion del plan de desarrollo "Gobierno firme por un Quindio mas humano" se cumple la meta progrmada, pero especificamente para el año 2015 los estudiantes pertenecientes a las isntituciones educativas de grado 9 no mejoran los resultados de las pruebas saber 9.</t>
  </si>
  <si>
    <t>Se reportan los resultados del año 2015, el cual corresponde a una acumulacion de los resultados de las pruebas saber de los años 2012, 2013,  2014 y 15, cambiando su metrica y su escala de valoracion, la cual segun el Icfes no es homologable con los años anteriores. No obstante la oficina de calidad educativa asocia una posible comparación la cual arroja que 4 instituciones educativas bajan  el nivel de los resultados de las pruebas saber grado 11 y 4 instituciones  eductivas suben el rango de los resultados.</t>
  </si>
  <si>
    <t>Con el acumulado de los cuatro años  de la administracion departamental  en la ejecucion del plan de desarrollo "Gobierno firme por un Quindio mas humano" se cumple la meta progrmada,  teniendo en cuentas que en los años 2012 2013 y 2014 las sedes mejoradas suman 220  pero estpecificamente para el año 2015 se alcanzan a mejorar 14 sedes educativas, lo que refleja un porcentaje reducido con respecto a lo programado para la vigencia 2015.</t>
  </si>
  <si>
    <t>Cerrando la vigencia 2015 se podra obtener el resultado definitivo del numero de analfabetas en ele departamento del Quindio, razon por la cual el resultado a octubre 31 de  Octubre</t>
  </si>
  <si>
    <t>El contrato de alimentacion escolar para el año 2015 permite que con 2569 estudientes financiados por el departamento se cumpla con los lineamientos en cobertura del Ministerio de Educacion Nacional en el PAE -Programa de Alimentacion Escolar-</t>
  </si>
  <si>
    <t>Datos que se consolidan al finalizar el año 2015</t>
  </si>
  <si>
    <t>La Secretaría de educacion departamental del Quindio, no reporta inversiones de dotacion para la planta central  en el marco del proyecto de modernizacion.</t>
  </si>
  <si>
    <t>Implementar instrumentos de planificacion desarrollados para la promocion del desarrollo rural en el departaemnto aplicandolos de forma eficaz en los municipios para lograr la consolidacion de esquemas compeetitivos de produccion sostenible</t>
  </si>
  <si>
    <t>Por medio de las Ordenanzas 013 y 014 de 2015, se adoptaron las politicas de estímulos y concertación Departamental. Y a través del Decreto 886 de 2015, se adoptó el Plan de formación de lectura, escritura y bibliotecas.</t>
  </si>
  <si>
    <t>La administración 2012 - 2015, ante el Ministerio de Vivienda, Ciudad y Territorio la gestión de los recursos para la construcción de la PTAR La Marina, la primera que se establece en el municipio de Armenia y que permitirá el saneamiento de los vertimientos generados por el 30% de la población de la capital quindiana.  Con recursos de la Nación (SGR) y recursos asociados al PAP-PDA Quindío, se ejecuta la optimización y construcción del colector y PTAR La Jaramilla en La Tebaida, la cual impactará el 100% del municipio.  Se han garantizado los recursos que permiten optimizar la PTAR del Municipio de Salento, la cual impactará el 100% del municipio. Una vez entren en plena operación estas inversiones, se logrará descontaminar cercano al 30% de las aguas residuales generadas en el departamento del Quindío, teniendo en cuenta que se encuentra en operación la PTAR existente en el muncipio de Buenavista.
Para anzar en el cumplimiento de esta meta , se logro la viabilidad para la ejecución de los Proyectos de Colectores correspondientes a los municipios de Buenavista, Quimbaya y Circasia. El colector Las Margaritas en Buenavista fue construído a través del PDA Quindío, se encuentran en ejecución los colectores de Quimbaya y los recursos garanrizados para la construcción de los colectores de Circasia, vía CRQ. Estas obras sin duda constribuyen a la descontaminación por tramos de las fuentes hídircas del departamento. 
Se hacen esfuerzos para establecer mecanismos financieros que permitan apalancar recusros de cofinanciación para la descontaminación en el departamento y para avanzar en la construcción de infraestructura. La dimensión de la inversión para la ejecución de las obras requeridas en descontaminación supera la disponibilidad y capacidad de pago de las instituciones regionales.</t>
  </si>
  <si>
    <t xml:space="preserve">
En 2015 se logró garantizar recursos para apoyar la implementación de los PGIRS, la identificación y diseño de la alternativa departamental de aprovechamiento de residuos sólidos (proceso que se encuentra concertado en mesa departamental de residuso sólidos para iniciar etapa precontractual)</t>
  </si>
  <si>
    <t>Se requiere de la Actualizacion de los PGIRS para de manera articulada se logre el cumplimiento de esta actividad.</t>
  </si>
  <si>
    <r>
      <t>Se  realizaron  cuatro  campañas   preventivas   con el apoyo de  la policia  varias de ellas  son las  siguientes:"</t>
    </r>
    <r>
      <rPr>
        <b/>
        <sz val="10"/>
        <color theme="1"/>
        <rFont val="Arial"/>
        <family val="2"/>
      </rPr>
      <t>No sea otra víctima del hurto -evite usar el celular en lugares públicos-" Una campaña "tu también puede ser un héroe",CAMPAÑA PREVENTIVA EN CONTRA DE LA VIOLENCIA HACIA LA MUJER  "“APACHUCHAME HAGO PARTE DE TI”,</t>
    </r>
    <r>
      <rPr>
        <sz val="10"/>
        <color theme="1"/>
        <rFont val="Arial"/>
        <family val="2"/>
      </rPr>
      <t xml:space="preserve">Un campaña de sensibilización “UN TERRITORIO DE PAZ EN LA RED” en contra de Delitos Informáticos y peligros en las redes sociales- Una. Jornada de sensibilización dirigida a población estudiantil que cursan Bachillerato de los diferentes instituciones educativas del departamento del Quindío. </t>
    </r>
  </si>
  <si>
    <t xml:space="preserve">Para el año 2015, se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  </t>
  </si>
  <si>
    <t>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</si>
</sst>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4" formatCode="_(&quot;$&quot;\ * #,##0.00_);_(&quot;$&quot;\ * \(#,##0.00\);_(&quot;$&quot;\ * &quot;-&quot;??_);_(@_)"/>
    <numFmt numFmtId="43" formatCode="_(* #,##0.00_);_(* \(#,##0.00\);_(* &quot;-&quot;??_);_(@_)"/>
    <numFmt numFmtId="164" formatCode="_-&quot;$&quot;* #,##0.00_-;\-&quot;$&quot;* #,##0.00_-;_-&quot;$&quot;* &quot;-&quot;??_-;_-@_-"/>
    <numFmt numFmtId="165" formatCode="_(* #,##0_);_(* \(#,##0\);_(* &quot;-&quot;??_);_(@_)"/>
    <numFmt numFmtId="166" formatCode="&quot;$&quot;\ #,##0.00"/>
    <numFmt numFmtId="167" formatCode="0.0"/>
    <numFmt numFmtId="168" formatCode="_(* #.##0.00_);_(* \(#.##0.00\);_(* &quot;-&quot;??_);_(@_)"/>
    <numFmt numFmtId="169" formatCode="_-* #,##0.00\ &quot;€&quot;_-;\-* #,##0.00\ &quot;€&quot;_-;_-* &quot;-&quot;??\ &quot;€&quot;_-;_-@_-"/>
    <numFmt numFmtId="170" formatCode="dd/mm/yy;@"/>
    <numFmt numFmtId="171" formatCode="#,##0_);\-#,##0"/>
    <numFmt numFmtId="172" formatCode="#,##0.00_);\-#,##0.00"/>
  </numFmts>
  <fonts count="28"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b/>
      <sz val="10"/>
      <color indexed="8"/>
      <name val="Arial"/>
      <family val="2"/>
    </font>
    <font>
      <b/>
      <sz val="10"/>
      <name val="Arial"/>
      <family val="2"/>
    </font>
    <font>
      <sz val="10"/>
      <name val="Arial"/>
      <family val="2"/>
    </font>
    <font>
      <i/>
      <sz val="10"/>
      <color indexed="8"/>
      <name val="Arial"/>
      <family val="2"/>
    </font>
    <font>
      <sz val="10"/>
      <color indexed="8"/>
      <name val="MS Sans Serif"/>
      <family val="2"/>
    </font>
    <font>
      <sz val="10"/>
      <color theme="1"/>
      <name val="Calibri"/>
      <family val="2"/>
      <scheme val="minor"/>
    </font>
    <font>
      <sz val="10"/>
      <color theme="1"/>
      <name val="Arial"/>
      <family val="2"/>
    </font>
    <font>
      <b/>
      <sz val="9"/>
      <color indexed="81"/>
      <name val="Tahoma"/>
      <family val="2"/>
    </font>
    <font>
      <sz val="9"/>
      <color indexed="81"/>
      <name val="Tahoma"/>
      <family val="2"/>
    </font>
    <font>
      <sz val="10"/>
      <name val="Calibri"/>
      <family val="2"/>
    </font>
    <font>
      <sz val="10"/>
      <color theme="1"/>
      <name val="Calibri"/>
      <family val="2"/>
    </font>
    <font>
      <sz val="10"/>
      <color rgb="FFFF0000"/>
      <name val="Arial"/>
      <family val="2"/>
    </font>
    <font>
      <b/>
      <sz val="10"/>
      <color theme="1"/>
      <name val="Calibri"/>
      <family val="2"/>
      <scheme val="minor"/>
    </font>
    <font>
      <b/>
      <sz val="10"/>
      <color rgb="FFFF0000"/>
      <name val="Calibri"/>
      <family val="2"/>
      <scheme val="minor"/>
    </font>
    <font>
      <b/>
      <sz val="11"/>
      <color rgb="FFFF0000"/>
      <name val="Calibri"/>
      <family val="2"/>
      <scheme val="minor"/>
    </font>
    <font>
      <sz val="10"/>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9"/>
      <color indexed="8"/>
      <name val="Calibri"/>
      <family val="2"/>
      <scheme val="minor"/>
    </font>
    <font>
      <sz val="10"/>
      <color indexed="8"/>
      <name val="Calibri"/>
      <family val="2"/>
    </font>
    <font>
      <b/>
      <sz val="10"/>
      <color theme="1"/>
      <name val="Arial"/>
      <family val="2"/>
    </font>
    <font>
      <i/>
      <sz val="10"/>
      <color theme="1"/>
      <name val="Arial"/>
      <family val="2"/>
    </font>
    <font>
      <b/>
      <sz val="10"/>
      <color indexed="8"/>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theme="5" tint="0.39997558519241921"/>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right style="thin">
        <color indexed="8"/>
      </right>
      <top/>
      <bottom/>
      <diagonal/>
    </border>
    <border>
      <left style="thin">
        <color indexed="64"/>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8"/>
      </right>
      <top style="medium">
        <color indexed="64"/>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8"/>
      </right>
      <top/>
      <bottom style="medium">
        <color indexed="64"/>
      </bottom>
      <diagonal/>
    </border>
    <border>
      <left/>
      <right style="thin">
        <color indexed="8"/>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8"/>
      </left>
      <right/>
      <top/>
      <bottom/>
      <diagonal/>
    </border>
    <border>
      <left style="medium">
        <color indexed="64"/>
      </left>
      <right style="medium">
        <color indexed="64"/>
      </right>
      <top style="thin">
        <color indexed="64"/>
      </top>
      <bottom style="medium">
        <color indexed="64"/>
      </bottom>
      <diagonal/>
    </border>
  </borders>
  <cellStyleXfs count="30">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9" fontId="3" fillId="0" borderId="0" applyFont="0" applyFill="0" applyBorder="0" applyAlignment="0" applyProtection="0"/>
    <xf numFmtId="0" fontId="6" fillId="0" borderId="0"/>
    <xf numFmtId="0" fontId="6" fillId="0" borderId="0"/>
    <xf numFmtId="43"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8"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cellStyleXfs>
  <cellXfs count="1582">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9" fontId="2" fillId="0" borderId="0" xfId="2" applyFont="1" applyAlignment="1">
      <alignment horizontal="center" vertical="center"/>
    </xf>
    <xf numFmtId="43" fontId="2" fillId="0" borderId="0" xfId="1" applyFont="1" applyAlignment="1">
      <alignment horizontal="center" vertical="center"/>
    </xf>
    <xf numFmtId="43" fontId="2" fillId="0" borderId="0" xfId="1" applyFont="1" applyAlignment="1">
      <alignment horizontal="justify" vertical="center"/>
    </xf>
    <xf numFmtId="9" fontId="2" fillId="0" borderId="0" xfId="2" applyFont="1" applyAlignment="1">
      <alignment horizontal="justify" vertical="center"/>
    </xf>
    <xf numFmtId="0" fontId="4" fillId="3" borderId="4" xfId="0" applyFont="1" applyFill="1" applyBorder="1" applyAlignment="1">
      <alignment horizontal="justify" vertical="center"/>
    </xf>
    <xf numFmtId="0" fontId="4" fillId="0" borderId="0" xfId="0" applyFont="1" applyAlignment="1">
      <alignment horizontal="center" vertical="center"/>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Border="1" applyAlignment="1">
      <alignment horizontal="justify" vertical="center" wrapText="1"/>
    </xf>
    <xf numFmtId="49" fontId="6" fillId="0" borderId="6" xfId="3" applyNumberFormat="1" applyFont="1" applyFill="1" applyBorder="1" applyAlignment="1">
      <alignment horizontal="justify" vertical="center" wrapText="1"/>
    </xf>
    <xf numFmtId="0" fontId="2" fillId="0" borderId="12" xfId="0" applyFont="1" applyBorder="1" applyAlignment="1">
      <alignment horizontal="justify" vertical="center" wrapText="1"/>
    </xf>
    <xf numFmtId="10" fontId="2" fillId="0" borderId="12" xfId="4" applyNumberFormat="1" applyFont="1" applyBorder="1" applyAlignment="1">
      <alignment horizontal="justify" vertical="center" wrapText="1"/>
    </xf>
    <xf numFmtId="0" fontId="2" fillId="0" borderId="12" xfId="0" applyFont="1" applyBorder="1" applyAlignment="1">
      <alignment horizontal="justify" vertical="center"/>
    </xf>
    <xf numFmtId="43" fontId="2" fillId="0" borderId="12" xfId="1" applyFont="1" applyFill="1" applyBorder="1" applyAlignment="1">
      <alignment horizontal="justify" vertical="center"/>
    </xf>
    <xf numFmtId="43" fontId="2" fillId="0" borderId="12" xfId="1" applyFont="1" applyBorder="1" applyAlignment="1">
      <alignment horizontal="justify" vertical="center"/>
    </xf>
    <xf numFmtId="9" fontId="2" fillId="0" borderId="6" xfId="2" applyFont="1" applyBorder="1" applyAlignment="1">
      <alignment horizontal="center" vertical="center" wrapText="1"/>
    </xf>
    <xf numFmtId="0" fontId="2" fillId="0" borderId="12" xfId="0" applyFont="1" applyFill="1" applyBorder="1" applyAlignment="1">
      <alignment horizontal="justify" vertical="center" wrapText="1"/>
    </xf>
    <xf numFmtId="0" fontId="6" fillId="4" borderId="6" xfId="0" applyFont="1" applyFill="1" applyBorder="1" applyAlignment="1">
      <alignment horizontal="left" vertical="center" wrapText="1"/>
    </xf>
    <xf numFmtId="9" fontId="2" fillId="0" borderId="12" xfId="2"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4" xfId="0" applyFont="1" applyFill="1" applyBorder="1" applyAlignment="1">
      <alignment horizontal="justify" vertical="center" wrapText="1"/>
    </xf>
    <xf numFmtId="9" fontId="4" fillId="0" borderId="4" xfId="2" applyFont="1" applyFill="1" applyBorder="1" applyAlignment="1">
      <alignment horizontal="center" vertical="center" wrapText="1"/>
    </xf>
    <xf numFmtId="165" fontId="4" fillId="0" borderId="4" xfId="1" applyNumberFormat="1" applyFont="1" applyBorder="1" applyAlignment="1">
      <alignment vertical="center" wrapText="1"/>
    </xf>
    <xf numFmtId="9" fontId="4" fillId="0" borderId="4" xfId="2" applyFont="1" applyBorder="1" applyAlignment="1">
      <alignment horizontal="center" vertical="center" wrapText="1"/>
    </xf>
    <xf numFmtId="165" fontId="2" fillId="0" borderId="4" xfId="0" applyNumberFormat="1" applyFont="1" applyBorder="1" applyAlignment="1">
      <alignment vertical="center" wrapText="1"/>
    </xf>
    <xf numFmtId="1" fontId="4" fillId="0" borderId="4" xfId="0" applyNumberFormat="1" applyFont="1" applyFill="1" applyBorder="1" applyAlignment="1">
      <alignment horizontal="center" vertical="center" wrapText="1"/>
    </xf>
    <xf numFmtId="3" fontId="2" fillId="0" borderId="4" xfId="0" applyNumberFormat="1" applyFont="1" applyBorder="1" applyAlignment="1">
      <alignment horizontal="justify" vertical="center" wrapText="1"/>
    </xf>
    <xf numFmtId="0" fontId="2" fillId="0" borderId="4" xfId="0" applyFont="1" applyBorder="1" applyAlignment="1">
      <alignment horizontal="justify" vertical="center" wrapText="1"/>
    </xf>
    <xf numFmtId="0" fontId="2" fillId="0" borderId="8" xfId="0" applyFont="1" applyBorder="1" applyAlignment="1">
      <alignment horizontal="justify" vertical="center"/>
    </xf>
    <xf numFmtId="43" fontId="2" fillId="0" borderId="8" xfId="1" applyFont="1" applyBorder="1" applyAlignment="1">
      <alignment horizontal="justify" vertical="center"/>
    </xf>
    <xf numFmtId="9" fontId="2" fillId="0" borderId="8" xfId="2" applyFont="1" applyBorder="1" applyAlignment="1">
      <alignment horizontal="center" vertical="center"/>
    </xf>
    <xf numFmtId="9" fontId="2" fillId="0" borderId="8" xfId="2" applyFont="1" applyBorder="1" applyAlignment="1">
      <alignment horizontal="justify" vertical="center"/>
    </xf>
    <xf numFmtId="0" fontId="2" fillId="0" borderId="9" xfId="0" applyFont="1" applyBorder="1" applyAlignment="1">
      <alignment horizontal="justify" vertical="center"/>
    </xf>
    <xf numFmtId="43" fontId="2" fillId="0" borderId="9" xfId="1" applyFont="1" applyBorder="1" applyAlignment="1">
      <alignment horizontal="justify" vertical="center"/>
    </xf>
    <xf numFmtId="9" fontId="2" fillId="0" borderId="9" xfId="2" applyFont="1" applyBorder="1" applyAlignment="1">
      <alignment horizontal="center" vertical="center"/>
    </xf>
    <xf numFmtId="9" fontId="2" fillId="0" borderId="9" xfId="2" applyFont="1" applyBorder="1" applyAlignment="1">
      <alignment horizontal="justify" vertical="center"/>
    </xf>
    <xf numFmtId="0" fontId="4" fillId="0" borderId="9" xfId="0" applyFont="1" applyBorder="1" applyAlignment="1">
      <alignment horizontal="justify"/>
    </xf>
    <xf numFmtId="0" fontId="4" fillId="0" borderId="17" xfId="0" applyFont="1" applyBorder="1" applyAlignment="1">
      <alignment horizontal="justify"/>
    </xf>
    <xf numFmtId="43" fontId="4" fillId="0" borderId="15" xfId="1" applyFont="1" applyBorder="1" applyAlignment="1">
      <alignment horizontal="justify"/>
    </xf>
    <xf numFmtId="43" fontId="2" fillId="0" borderId="17" xfId="1" applyFont="1" applyBorder="1" applyAlignment="1">
      <alignment horizontal="justify" vertical="center"/>
    </xf>
    <xf numFmtId="9" fontId="2" fillId="0" borderId="17" xfId="2"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4" fillId="3"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Border="1" applyAlignment="1">
      <alignment horizontal="justify" vertical="center"/>
    </xf>
    <xf numFmtId="0" fontId="2" fillId="0" borderId="9" xfId="0" applyNumberFormat="1" applyFont="1" applyFill="1" applyBorder="1" applyAlignment="1">
      <alignment horizontal="justify" vertical="center" wrapText="1"/>
    </xf>
    <xf numFmtId="0" fontId="2" fillId="0" borderId="0" xfId="0" applyFont="1" applyFill="1" applyAlignment="1">
      <alignment horizontal="justify" vertical="center"/>
    </xf>
    <xf numFmtId="0" fontId="2" fillId="0" borderId="9" xfId="0" applyFont="1" applyFill="1" applyBorder="1" applyAlignment="1">
      <alignment vertical="center" wrapText="1"/>
    </xf>
    <xf numFmtId="0" fontId="2" fillId="0" borderId="4" xfId="0" applyFont="1" applyFill="1" applyBorder="1" applyAlignment="1">
      <alignment horizontal="center" vertical="center" wrapText="1"/>
    </xf>
    <xf numFmtId="165" fontId="4" fillId="0" borderId="4" xfId="1" applyNumberFormat="1" applyFont="1" applyBorder="1" applyAlignment="1">
      <alignment horizontal="center" vertical="center" wrapText="1"/>
    </xf>
    <xf numFmtId="165" fontId="2" fillId="0" borderId="4" xfId="0" applyNumberFormat="1" applyFont="1" applyBorder="1" applyAlignment="1">
      <alignment horizontal="justify" vertical="center" wrapText="1"/>
    </xf>
    <xf numFmtId="1" fontId="4" fillId="0" borderId="4" xfId="1" applyNumberFormat="1" applyFont="1" applyBorder="1" applyAlignment="1">
      <alignment horizontal="center" vertical="center" wrapText="1"/>
    </xf>
    <xf numFmtId="0" fontId="2" fillId="0" borderId="4" xfId="0" applyFont="1" applyBorder="1" applyAlignment="1">
      <alignment horizontal="center" vertical="center" wrapText="1"/>
    </xf>
    <xf numFmtId="43" fontId="2" fillId="0" borderId="8" xfId="1" applyFont="1" applyBorder="1" applyAlignment="1">
      <alignment horizontal="center" vertical="center"/>
    </xf>
    <xf numFmtId="0" fontId="2" fillId="0" borderId="8" xfId="0" applyFont="1" applyBorder="1" applyAlignment="1">
      <alignment horizontal="center" vertical="center"/>
    </xf>
    <xf numFmtId="43" fontId="2" fillId="0" borderId="9" xfId="1" applyFont="1" applyBorder="1" applyAlignment="1">
      <alignment horizontal="center" vertical="center"/>
    </xf>
    <xf numFmtId="0" fontId="7" fillId="0" borderId="17" xfId="0" applyFont="1" applyBorder="1" applyAlignment="1">
      <alignment horizontal="left" vertical="center"/>
    </xf>
    <xf numFmtId="0" fontId="4" fillId="0" borderId="9" xfId="0" applyFont="1" applyBorder="1" applyAlignment="1">
      <alignment horizontal="center" vertical="center"/>
    </xf>
    <xf numFmtId="0" fontId="2" fillId="0" borderId="0" xfId="0" applyFont="1" applyBorder="1" applyAlignment="1">
      <alignment horizontal="justify" vertical="center"/>
    </xf>
    <xf numFmtId="0" fontId="4" fillId="0" borderId="0" xfId="0" applyFont="1" applyBorder="1" applyAlignment="1">
      <alignment horizontal="center" vertical="center"/>
    </xf>
    <xf numFmtId="0" fontId="6" fillId="0" borderId="8" xfId="0" applyFont="1" applyFill="1" applyBorder="1" applyAlignment="1">
      <alignment horizontal="justify" vertical="center" wrapText="1"/>
    </xf>
    <xf numFmtId="2" fontId="2"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2" fillId="0" borderId="9" xfId="0" applyFont="1" applyBorder="1" applyAlignment="1">
      <alignment vertical="center"/>
    </xf>
    <xf numFmtId="43" fontId="4" fillId="0" borderId="9" xfId="1" applyFont="1" applyBorder="1" applyAlignment="1">
      <alignment horizontal="center" vertical="center"/>
    </xf>
    <xf numFmtId="0" fontId="6" fillId="0" borderId="9" xfId="0" applyFont="1" applyBorder="1" applyAlignment="1">
      <alignment horizontal="left" vertical="center" wrapText="1"/>
    </xf>
    <xf numFmtId="0" fontId="2" fillId="0" borderId="15" xfId="0" applyFont="1" applyBorder="1" applyAlignment="1">
      <alignment horizontal="justify" vertical="center"/>
    </xf>
    <xf numFmtId="0" fontId="4" fillId="0" borderId="9" xfId="0" applyFont="1" applyBorder="1" applyAlignment="1">
      <alignment vertical="center"/>
    </xf>
    <xf numFmtId="0" fontId="2" fillId="0" borderId="0" xfId="0" applyFont="1" applyBorder="1" applyAlignment="1">
      <alignment vertical="center"/>
    </xf>
    <xf numFmtId="43" fontId="2" fillId="0" borderId="0" xfId="1" applyFont="1" applyBorder="1" applyAlignment="1">
      <alignment horizontal="center" vertical="center"/>
    </xf>
    <xf numFmtId="9" fontId="2" fillId="0" borderId="0" xfId="4" applyFont="1" applyBorder="1" applyAlignment="1">
      <alignment horizontal="center" vertical="center"/>
    </xf>
    <xf numFmtId="9" fontId="2" fillId="0" borderId="8" xfId="4" applyFont="1" applyBorder="1" applyAlignment="1">
      <alignment horizontal="justify" vertical="center"/>
    </xf>
    <xf numFmtId="0" fontId="2" fillId="0" borderId="8" xfId="0" applyFont="1" applyBorder="1" applyAlignment="1">
      <alignment vertical="center"/>
    </xf>
    <xf numFmtId="9" fontId="2" fillId="0" borderId="8" xfId="4" applyFont="1" applyBorder="1" applyAlignment="1">
      <alignment horizontal="center" vertical="center"/>
    </xf>
    <xf numFmtId="0" fontId="2" fillId="0" borderId="13" xfId="0" applyFont="1" applyBorder="1" applyAlignment="1">
      <alignment horizontal="justify" vertical="center"/>
    </xf>
    <xf numFmtId="9" fontId="2" fillId="0" borderId="9" xfId="4" applyFont="1" applyBorder="1" applyAlignment="1">
      <alignment horizontal="justify" vertical="center"/>
    </xf>
    <xf numFmtId="165" fontId="2" fillId="0" borderId="9" xfId="1" applyNumberFormat="1" applyFont="1" applyBorder="1" applyAlignment="1">
      <alignment horizontal="justify" vertical="center"/>
    </xf>
    <xf numFmtId="165" fontId="2" fillId="0" borderId="0" xfId="1" applyNumberFormat="1" applyFont="1" applyAlignment="1">
      <alignment horizontal="center" vertical="center"/>
    </xf>
    <xf numFmtId="0" fontId="2" fillId="2" borderId="0" xfId="0" applyFont="1" applyFill="1" applyAlignment="1">
      <alignment horizontal="center" vertical="center"/>
    </xf>
    <xf numFmtId="0" fontId="2" fillId="7" borderId="0" xfId="0" applyFont="1" applyFill="1" applyAlignment="1">
      <alignment horizontal="center" vertical="center"/>
    </xf>
    <xf numFmtId="0" fontId="4" fillId="7" borderId="0" xfId="0" applyFont="1" applyFill="1" applyAlignment="1">
      <alignment horizontal="center" vertical="center"/>
    </xf>
    <xf numFmtId="0" fontId="2" fillId="0" borderId="9" xfId="0" applyFont="1" applyFill="1" applyBorder="1" applyAlignment="1">
      <alignment horizontal="center" vertical="distributed" wrapText="1"/>
    </xf>
    <xf numFmtId="0" fontId="2" fillId="4" borderId="9" xfId="7" applyNumberFormat="1" applyFont="1" applyFill="1" applyBorder="1" applyAlignment="1">
      <alignment horizontal="justify" vertical="center" wrapText="1"/>
    </xf>
    <xf numFmtId="1" fontId="2" fillId="0" borderId="9" xfId="0" applyNumberFormat="1" applyFont="1" applyFill="1" applyBorder="1" applyAlignment="1">
      <alignment horizontal="center" vertical="center" wrapText="1"/>
    </xf>
    <xf numFmtId="0" fontId="6" fillId="4" borderId="9" xfId="7" applyNumberFormat="1" applyFont="1" applyFill="1" applyBorder="1" applyAlignment="1">
      <alignment horizontal="justify" vertical="center" wrapText="1"/>
    </xf>
    <xf numFmtId="1" fontId="2" fillId="0" borderId="9" xfId="2"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xf>
    <xf numFmtId="0" fontId="6" fillId="4" borderId="9" xfId="3" applyFont="1" applyFill="1" applyBorder="1" applyAlignment="1">
      <alignment horizontal="justify" vertical="center" wrapText="1"/>
    </xf>
    <xf numFmtId="0" fontId="2"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1" fontId="2" fillId="0" borderId="9" xfId="0" applyNumberFormat="1" applyFont="1" applyBorder="1" applyAlignment="1">
      <alignment horizontal="center" vertical="center" wrapText="1"/>
    </xf>
    <xf numFmtId="0" fontId="6" fillId="0" borderId="9" xfId="0" applyFont="1" applyFill="1" applyBorder="1" applyAlignment="1">
      <alignment horizontal="justify" vertical="center" wrapText="1"/>
    </xf>
    <xf numFmtId="167" fontId="2" fillId="0" borderId="9" xfId="0" applyNumberFormat="1" applyFont="1" applyBorder="1" applyAlignment="1">
      <alignment horizontal="center" vertical="center" wrapText="1"/>
    </xf>
    <xf numFmtId="0" fontId="2" fillId="0" borderId="4" xfId="0" applyFont="1" applyFill="1" applyBorder="1" applyAlignment="1">
      <alignment vertical="center" wrapText="1"/>
    </xf>
    <xf numFmtId="43" fontId="2" fillId="0" borderId="17" xfId="1" applyFont="1" applyBorder="1" applyAlignment="1">
      <alignment horizontal="left" vertical="center"/>
    </xf>
    <xf numFmtId="9" fontId="2" fillId="0" borderId="17" xfId="2" applyFont="1" applyBorder="1" applyAlignment="1">
      <alignment horizontal="left" vertical="center"/>
    </xf>
    <xf numFmtId="9" fontId="2" fillId="0" borderId="0" xfId="4" applyFont="1" applyAlignment="1">
      <alignment horizontal="justify" vertical="center"/>
    </xf>
    <xf numFmtId="0" fontId="2" fillId="0" borderId="0" xfId="0" applyFont="1" applyAlignment="1">
      <alignment horizontal="justify" vertical="justify"/>
    </xf>
    <xf numFmtId="170" fontId="2" fillId="0" borderId="9" xfId="0" applyNumberFormat="1" applyFont="1" applyBorder="1" applyAlignment="1">
      <alignment horizontal="justify" vertical="center" wrapText="1"/>
    </xf>
    <xf numFmtId="0" fontId="2" fillId="0" borderId="6" xfId="0" applyFont="1" applyBorder="1" applyAlignment="1">
      <alignment horizontal="justify" vertical="center" wrapText="1"/>
    </xf>
    <xf numFmtId="0" fontId="2" fillId="0" borderId="10" xfId="0" applyFont="1" applyFill="1" applyBorder="1" applyAlignment="1">
      <alignment horizontal="center" vertical="center" wrapText="1"/>
    </xf>
    <xf numFmtId="9" fontId="2" fillId="0" borderId="10" xfId="4" applyFont="1" applyFill="1" applyBorder="1" applyAlignment="1">
      <alignment horizontal="center" vertical="center" wrapText="1"/>
    </xf>
    <xf numFmtId="9" fontId="4" fillId="0" borderId="4" xfId="4" applyFont="1" applyFill="1" applyBorder="1" applyAlignment="1">
      <alignment horizontal="center" vertical="center" wrapText="1"/>
    </xf>
    <xf numFmtId="9" fontId="2" fillId="0" borderId="4" xfId="0" applyNumberFormat="1" applyFont="1" applyBorder="1" applyAlignment="1">
      <alignment horizontal="center" vertical="center" wrapText="1"/>
    </xf>
    <xf numFmtId="43" fontId="4" fillId="0" borderId="4" xfId="1" applyFont="1" applyBorder="1" applyAlignment="1">
      <alignment horizontal="center" vertical="center" wrapText="1"/>
    </xf>
    <xf numFmtId="9" fontId="4" fillId="0" borderId="4" xfId="4" applyFont="1" applyBorder="1" applyAlignment="1">
      <alignment horizontal="center" vertical="center" wrapText="1"/>
    </xf>
    <xf numFmtId="165" fontId="2" fillId="0" borderId="4" xfId="0" applyNumberFormat="1" applyFont="1" applyBorder="1" applyAlignment="1">
      <alignment horizontal="justify" vertical="justify" wrapText="1"/>
    </xf>
    <xf numFmtId="3" fontId="4" fillId="0" borderId="4" xfId="0" applyNumberFormat="1" applyFont="1" applyFill="1" applyBorder="1" applyAlignment="1">
      <alignment horizontal="center" vertical="center"/>
    </xf>
    <xf numFmtId="43" fontId="5" fillId="0" borderId="4" xfId="1" applyFont="1" applyBorder="1" applyAlignment="1">
      <alignment horizontal="justify" vertical="center" wrapText="1"/>
    </xf>
    <xf numFmtId="3" fontId="2" fillId="0" borderId="4" xfId="0" applyNumberFormat="1" applyFont="1" applyBorder="1" applyAlignment="1">
      <alignment horizontal="center" vertical="center" wrapText="1"/>
    </xf>
    <xf numFmtId="9" fontId="2" fillId="0" borderId="14" xfId="4" applyFont="1" applyBorder="1" applyAlignment="1">
      <alignment horizontal="left" vertical="center" wrapText="1"/>
    </xf>
    <xf numFmtId="0" fontId="2" fillId="0" borderId="8" xfId="0" applyFont="1" applyBorder="1" applyAlignment="1">
      <alignment horizontal="justify" vertical="justify"/>
    </xf>
    <xf numFmtId="9" fontId="7" fillId="0" borderId="17" xfId="4" applyFont="1" applyBorder="1" applyAlignment="1">
      <alignment horizontal="left" vertical="center"/>
    </xf>
    <xf numFmtId="0" fontId="2" fillId="0" borderId="9" xfId="0" applyFont="1" applyBorder="1" applyAlignment="1">
      <alignment horizontal="justify" vertical="justify"/>
    </xf>
    <xf numFmtId="9" fontId="7" fillId="0" borderId="15" xfId="4" applyFont="1" applyBorder="1" applyAlignment="1">
      <alignment horizontal="left" vertical="center"/>
    </xf>
    <xf numFmtId="0" fontId="4" fillId="0" borderId="15" xfId="0" applyFont="1" applyBorder="1" applyAlignment="1">
      <alignment vertical="center"/>
    </xf>
    <xf numFmtId="0" fontId="4" fillId="0" borderId="26" xfId="0" applyFont="1" applyBorder="1" applyAlignment="1">
      <alignment vertical="center"/>
    </xf>
    <xf numFmtId="43" fontId="4" fillId="0" borderId="26" xfId="1" applyFont="1" applyBorder="1" applyAlignment="1">
      <alignment vertical="center"/>
    </xf>
    <xf numFmtId="0" fontId="4" fillId="0" borderId="17" xfId="0" applyFont="1" applyBorder="1" applyAlignment="1">
      <alignment vertical="center"/>
    </xf>
    <xf numFmtId="0" fontId="2" fillId="0" borderId="8" xfId="0" applyFont="1" applyFill="1" applyBorder="1" applyAlignment="1">
      <alignment horizontal="justify" vertical="center" wrapText="1"/>
    </xf>
    <xf numFmtId="9" fontId="2" fillId="0" borderId="9" xfId="2" applyFont="1" applyBorder="1" applyAlignment="1">
      <alignment horizontal="center" vertical="center" wrapText="1"/>
    </xf>
    <xf numFmtId="0" fontId="2" fillId="0" borderId="9" xfId="0" applyFont="1" applyBorder="1" applyAlignment="1">
      <alignment horizontal="justify" vertical="center" wrapText="1"/>
    </xf>
    <xf numFmtId="9" fontId="2" fillId="0" borderId="12" xfId="2" applyFont="1" applyBorder="1" applyAlignment="1">
      <alignment horizontal="center" vertical="center" wrapText="1"/>
    </xf>
    <xf numFmtId="9" fontId="2" fillId="0" borderId="8" xfId="2" applyFont="1" applyBorder="1" applyAlignment="1">
      <alignment horizontal="center" vertical="center" wrapText="1"/>
    </xf>
    <xf numFmtId="2" fontId="2" fillId="0" borderId="8" xfId="0" applyNumberFormat="1" applyFont="1" applyFill="1" applyBorder="1" applyAlignment="1">
      <alignment horizontal="center" vertical="center" wrapText="1"/>
    </xf>
    <xf numFmtId="9" fontId="2" fillId="0" borderId="8" xfId="2" applyFont="1" applyFill="1" applyBorder="1" applyAlignment="1">
      <alignment horizontal="center" vertical="center" wrapText="1"/>
    </xf>
    <xf numFmtId="43" fontId="4" fillId="3" borderId="4" xfId="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justify" vertical="center"/>
    </xf>
    <xf numFmtId="0" fontId="2" fillId="0" borderId="8" xfId="0" applyFont="1" applyFill="1" applyBorder="1" applyAlignment="1">
      <alignment horizontal="left" vertical="center" wrapText="1"/>
    </xf>
    <xf numFmtId="9" fontId="2" fillId="0" borderId="12" xfId="2"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12" xfId="3"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2" xfId="0" applyFont="1" applyBorder="1" applyAlignment="1">
      <alignment horizontal="justify" vertical="center"/>
    </xf>
    <xf numFmtId="0" fontId="2" fillId="0" borderId="6"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Fill="1" applyBorder="1" applyAlignment="1">
      <alignment horizontal="center" vertical="center" wrapText="1"/>
    </xf>
    <xf numFmtId="165" fontId="2" fillId="0" borderId="9" xfId="1" applyNumberFormat="1" applyFont="1" applyFill="1" applyBorder="1" applyAlignment="1">
      <alignment horizontal="center" vertical="center" wrapText="1"/>
    </xf>
    <xf numFmtId="3"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9" xfId="0" applyFont="1" applyFill="1" applyBorder="1" applyAlignment="1">
      <alignment horizontal="justify" vertical="center" wrapText="1"/>
    </xf>
    <xf numFmtId="9" fontId="2" fillId="0" borderId="9" xfId="4" applyFont="1" applyFill="1" applyBorder="1" applyAlignment="1">
      <alignment horizontal="center" vertical="center" wrapText="1"/>
    </xf>
    <xf numFmtId="165" fontId="2" fillId="4" borderId="9" xfId="1" applyNumberFormat="1" applyFont="1" applyFill="1" applyBorder="1" applyAlignment="1">
      <alignment horizontal="center" vertical="center"/>
    </xf>
    <xf numFmtId="0" fontId="6" fillId="0" borderId="9" xfId="0" applyFont="1" applyBorder="1" applyAlignment="1">
      <alignment horizontal="justify" vertical="center" wrapText="1"/>
    </xf>
    <xf numFmtId="0" fontId="6" fillId="0" borderId="9" xfId="3" applyFont="1" applyFill="1" applyBorder="1" applyAlignment="1">
      <alignment horizontal="center" vertical="center" wrapText="1"/>
    </xf>
    <xf numFmtId="9" fontId="2" fillId="0" borderId="9" xfId="4" applyFont="1" applyBorder="1" applyAlignment="1">
      <alignment horizontal="center" vertical="center"/>
    </xf>
    <xf numFmtId="1" fontId="2" fillId="0" borderId="8" xfId="0" applyNumberFormat="1"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2"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0" fontId="6" fillId="0" borderId="12" xfId="3" applyFont="1" applyFill="1" applyBorder="1" applyAlignment="1">
      <alignment horizontal="justify" vertical="center" wrapText="1"/>
    </xf>
    <xf numFmtId="165" fontId="2" fillId="0" borderId="9" xfId="1" applyNumberFormat="1" applyFont="1" applyBorder="1" applyAlignment="1">
      <alignment horizontal="center" vertical="center" wrapText="1"/>
    </xf>
    <xf numFmtId="165" fontId="2" fillId="0" borderId="9" xfId="1" applyNumberFormat="1" applyFont="1" applyBorder="1" applyAlignment="1">
      <alignment horizontal="center" vertical="center"/>
    </xf>
    <xf numFmtId="9" fontId="2" fillId="0" borderId="9" xfId="2" applyFont="1" applyFill="1" applyBorder="1" applyAlignment="1">
      <alignment horizontal="center" vertical="center" wrapText="1"/>
    </xf>
    <xf numFmtId="0" fontId="6" fillId="4" borderId="9" xfId="3" applyFont="1" applyFill="1" applyBorder="1" applyAlignment="1">
      <alignment horizontal="center" vertical="center" wrapText="1"/>
    </xf>
    <xf numFmtId="165" fontId="2" fillId="0" borderId="8" xfId="1" applyNumberFormat="1" applyFont="1" applyBorder="1" applyAlignment="1">
      <alignment horizontal="center" vertical="center"/>
    </xf>
    <xf numFmtId="165" fontId="2" fillId="0" borderId="8" xfId="1" applyNumberFormat="1" applyFont="1" applyFill="1" applyBorder="1" applyAlignment="1">
      <alignment vertical="center" wrapText="1"/>
    </xf>
    <xf numFmtId="165" fontId="2" fillId="0" borderId="12" xfId="1" applyNumberFormat="1" applyFont="1" applyFill="1" applyBorder="1" applyAlignment="1">
      <alignment vertical="center" wrapText="1"/>
    </xf>
    <xf numFmtId="0" fontId="4" fillId="3" borderId="4"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9" xfId="0" applyFont="1" applyBorder="1" applyAlignment="1">
      <alignment horizontal="justify" vertical="center" wrapText="1"/>
    </xf>
    <xf numFmtId="0" fontId="2" fillId="0" borderId="4" xfId="0" applyFont="1" applyFill="1" applyBorder="1" applyAlignment="1">
      <alignment horizontal="justify" vertical="center" wrapText="1"/>
    </xf>
    <xf numFmtId="0" fontId="2" fillId="0" borderId="8" xfId="0" applyFont="1" applyFill="1" applyBorder="1" applyAlignment="1">
      <alignment horizontal="center" vertical="center" wrapText="1"/>
    </xf>
    <xf numFmtId="0" fontId="6" fillId="0" borderId="12" xfId="3" applyFont="1" applyBorder="1" applyAlignment="1">
      <alignment horizontal="center" vertical="center" wrapText="1"/>
    </xf>
    <xf numFmtId="0" fontId="2" fillId="0" borderId="12"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justify" vertical="center"/>
    </xf>
    <xf numFmtId="0" fontId="2" fillId="0" borderId="12"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9" fontId="2" fillId="0" borderId="9" xfId="4" applyFont="1" applyFill="1" applyBorder="1" applyAlignment="1">
      <alignment horizontal="center" vertical="center" wrapText="1"/>
    </xf>
    <xf numFmtId="0" fontId="2" fillId="0" borderId="12" xfId="0" applyFont="1" applyBorder="1" applyAlignment="1">
      <alignment vertical="center" wrapText="1"/>
    </xf>
    <xf numFmtId="0" fontId="2" fillId="0" borderId="8" xfId="0" applyFont="1" applyBorder="1" applyAlignment="1">
      <alignment vertical="center" wrapText="1"/>
    </xf>
    <xf numFmtId="165" fontId="2" fillId="4" borderId="12" xfId="1" applyNumberFormat="1" applyFont="1" applyFill="1" applyBorder="1" applyAlignment="1">
      <alignment horizontal="center" vertical="center"/>
    </xf>
    <xf numFmtId="0" fontId="6" fillId="0" borderId="9" xfId="0" applyFont="1" applyBorder="1" applyAlignment="1">
      <alignment horizontal="justify" vertical="center" wrapText="1"/>
    </xf>
    <xf numFmtId="0" fontId="2" fillId="0" borderId="9" xfId="0" applyFont="1" applyFill="1" applyBorder="1" applyAlignment="1">
      <alignment horizontal="justify" vertical="center" wrapText="1"/>
    </xf>
    <xf numFmtId="9" fontId="6" fillId="4" borderId="9" xfId="4" applyFont="1" applyFill="1" applyBorder="1" applyAlignment="1">
      <alignment horizontal="center" vertical="center" wrapText="1"/>
    </xf>
    <xf numFmtId="9" fontId="2" fillId="0" borderId="9" xfId="4" applyFont="1" applyBorder="1" applyAlignment="1">
      <alignment horizontal="center" vertical="center"/>
    </xf>
    <xf numFmtId="0" fontId="6" fillId="0" borderId="9" xfId="0" applyFont="1" applyFill="1" applyBorder="1" applyAlignment="1">
      <alignment horizontal="center" vertical="center" wrapText="1"/>
    </xf>
    <xf numFmtId="9" fontId="2" fillId="0" borderId="9" xfId="4" applyFont="1" applyFill="1" applyBorder="1" applyAlignment="1">
      <alignment horizontal="center" vertical="center"/>
    </xf>
    <xf numFmtId="0" fontId="2" fillId="0" borderId="9" xfId="0" applyFont="1" applyBorder="1" applyAlignment="1">
      <alignment vertical="center" wrapText="1"/>
    </xf>
    <xf numFmtId="165" fontId="2" fillId="0" borderId="8" xfId="1" applyNumberFormat="1" applyFont="1" applyBorder="1" applyAlignment="1">
      <alignment horizontal="center" vertical="center"/>
    </xf>
    <xf numFmtId="165" fontId="2" fillId="4" borderId="9" xfId="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6" fillId="0" borderId="9" xfId="7" applyNumberFormat="1" applyFont="1" applyFill="1" applyBorder="1" applyAlignment="1">
      <alignment horizontal="justify" vertical="center" wrapText="1"/>
    </xf>
    <xf numFmtId="0" fontId="2" fillId="4" borderId="9" xfId="7" applyNumberFormat="1" applyFont="1" applyFill="1" applyBorder="1" applyAlignment="1">
      <alignment horizontal="justify" vertical="center"/>
    </xf>
    <xf numFmtId="0" fontId="2" fillId="0" borderId="9" xfId="0" applyFont="1" applyBorder="1" applyAlignment="1">
      <alignment horizontal="left" vertical="center" wrapText="1"/>
    </xf>
    <xf numFmtId="0" fontId="6" fillId="0" borderId="9" xfId="0" applyNumberFormat="1" applyFont="1" applyBorder="1" applyAlignment="1">
      <alignment horizontal="left" vertical="center" wrapText="1"/>
    </xf>
    <xf numFmtId="1" fontId="6" fillId="0" borderId="9" xfId="0" applyNumberFormat="1" applyFont="1" applyFill="1" applyBorder="1" applyAlignment="1">
      <alignment horizontal="center" vertical="center" wrapText="1"/>
    </xf>
    <xf numFmtId="0" fontId="6" fillId="0" borderId="8" xfId="0" applyNumberFormat="1" applyFont="1" applyBorder="1" applyAlignment="1">
      <alignment horizontal="left" vertical="center" wrapText="1"/>
    </xf>
    <xf numFmtId="165" fontId="2" fillId="0" borderId="9" xfId="1" applyNumberFormat="1" applyFont="1" applyBorder="1" applyAlignment="1">
      <alignment vertical="center" wrapText="1"/>
    </xf>
    <xf numFmtId="0" fontId="2" fillId="0" borderId="9" xfId="0" applyFont="1" applyBorder="1" applyAlignment="1">
      <alignment horizontal="left" vertical="center"/>
    </xf>
    <xf numFmtId="0" fontId="2" fillId="0" borderId="9"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9" xfId="2" applyNumberFormat="1" applyFont="1" applyFill="1" applyBorder="1" applyAlignment="1">
      <alignment horizontal="center" vertical="center" wrapText="1"/>
    </xf>
    <xf numFmtId="9" fontId="2" fillId="0" borderId="9" xfId="2" applyNumberFormat="1" applyFont="1" applyFill="1" applyBorder="1" applyAlignment="1">
      <alignment horizontal="center" vertical="center" wrapText="1"/>
    </xf>
    <xf numFmtId="165" fontId="2" fillId="0" borderId="8" xfId="1" applyNumberFormat="1" applyFont="1" applyBorder="1" applyAlignment="1">
      <alignment vertical="center" wrapText="1"/>
    </xf>
    <xf numFmtId="0" fontId="6" fillId="0" borderId="17" xfId="0" applyFont="1" applyBorder="1" applyAlignment="1">
      <alignment horizontal="left" vertical="center" wrapText="1"/>
    </xf>
    <xf numFmtId="165" fontId="2" fillId="4" borderId="0" xfId="1" applyNumberFormat="1" applyFont="1" applyFill="1" applyAlignment="1">
      <alignment horizontal="center" vertical="center"/>
    </xf>
    <xf numFmtId="0" fontId="6" fillId="0" borderId="9" xfId="3" applyFont="1" applyFill="1" applyBorder="1" applyAlignment="1">
      <alignment vertical="center" wrapText="1"/>
    </xf>
    <xf numFmtId="1" fontId="2" fillId="0" borderId="9" xfId="0" applyNumberFormat="1" applyFont="1" applyFill="1" applyBorder="1" applyAlignment="1">
      <alignment horizontal="left" vertical="center" wrapText="1"/>
    </xf>
    <xf numFmtId="165" fontId="2" fillId="0" borderId="9" xfId="1" applyNumberFormat="1" applyFont="1" applyFill="1" applyBorder="1" applyAlignment="1">
      <alignment vertical="center" wrapText="1"/>
    </xf>
    <xf numFmtId="0" fontId="6" fillId="0" borderId="9" xfId="0" applyNumberFormat="1" applyFont="1" applyFill="1" applyBorder="1" applyAlignment="1">
      <alignment horizontal="justify" vertical="center" wrapText="1"/>
    </xf>
    <xf numFmtId="1" fontId="2" fillId="0" borderId="8" xfId="0" applyNumberFormat="1" applyFont="1" applyFill="1" applyBorder="1" applyAlignment="1">
      <alignment horizontal="left" vertical="center" wrapText="1"/>
    </xf>
    <xf numFmtId="165" fontId="10" fillId="0" borderId="8" xfId="15" applyNumberFormat="1" applyFont="1" applyFill="1" applyBorder="1" applyAlignment="1">
      <alignment horizontal="center" vertical="center"/>
    </xf>
    <xf numFmtId="1" fontId="2" fillId="0" borderId="12" xfId="0" applyNumberFormat="1" applyFont="1" applyFill="1" applyBorder="1" applyAlignment="1">
      <alignment horizontal="left" vertical="center" wrapText="1"/>
    </xf>
    <xf numFmtId="165" fontId="2" fillId="0" borderId="9" xfId="15" applyNumberFormat="1" applyFont="1" applyFill="1" applyBorder="1" applyAlignment="1">
      <alignment horizontal="center" vertical="center"/>
    </xf>
    <xf numFmtId="165" fontId="6" fillId="0" borderId="9" xfId="15" applyNumberFormat="1" applyFont="1" applyFill="1" applyBorder="1" applyAlignment="1">
      <alignment horizontal="righ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xf>
    <xf numFmtId="165" fontId="2" fillId="0" borderId="17" xfId="1" applyNumberFormat="1" applyFont="1" applyBorder="1" applyAlignment="1">
      <alignment horizontal="left" vertical="center"/>
    </xf>
    <xf numFmtId="0" fontId="2" fillId="0" borderId="0" xfId="0" applyFont="1" applyBorder="1" applyAlignment="1">
      <alignment horizontal="justify" vertical="justify"/>
    </xf>
    <xf numFmtId="0" fontId="4" fillId="0" borderId="15"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9" fontId="2" fillId="0" borderId="8" xfId="4" applyFont="1" applyFill="1" applyBorder="1" applyAlignment="1">
      <alignment horizontal="center" vertical="center" wrapText="1"/>
    </xf>
    <xf numFmtId="2" fontId="2" fillId="0" borderId="8" xfId="0" applyNumberFormat="1" applyFont="1" applyBorder="1" applyAlignment="1">
      <alignment horizontal="justify" vertical="center" wrapText="1"/>
    </xf>
    <xf numFmtId="0" fontId="2" fillId="0" borderId="9" xfId="0" applyNumberFormat="1" applyFont="1" applyBorder="1" applyAlignment="1">
      <alignment horizontal="justify"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49" fontId="6" fillId="0" borderId="6" xfId="3" applyNumberFormat="1" applyFont="1" applyBorder="1" applyAlignment="1">
      <alignment vertical="center" wrapText="1"/>
    </xf>
    <xf numFmtId="0" fontId="6" fillId="0" borderId="12" xfId="0" applyFont="1" applyBorder="1" applyAlignment="1">
      <alignment vertical="center" wrapText="1"/>
    </xf>
    <xf numFmtId="0" fontId="2" fillId="0" borderId="16" xfId="0" applyFont="1" applyBorder="1" applyAlignment="1">
      <alignment horizontal="justify" vertical="center" wrapText="1"/>
    </xf>
    <xf numFmtId="9" fontId="4" fillId="0" borderId="4" xfId="4" applyNumberFormat="1" applyFont="1" applyFill="1" applyBorder="1" applyAlignment="1">
      <alignment horizontal="center" vertical="center" wrapText="1"/>
    </xf>
    <xf numFmtId="0" fontId="2" fillId="0" borderId="24" xfId="0" applyFont="1" applyBorder="1" applyAlignment="1">
      <alignment horizontal="justify" vertical="center"/>
    </xf>
    <xf numFmtId="1" fontId="4" fillId="0" borderId="4" xfId="1" applyNumberFormat="1" applyFont="1" applyBorder="1" applyAlignment="1">
      <alignment horizontal="center" vertical="center"/>
    </xf>
    <xf numFmtId="165" fontId="4" fillId="0" borderId="4" xfId="1" applyNumberFormat="1" applyFont="1" applyBorder="1" applyAlignment="1">
      <alignment horizontal="center" vertical="center"/>
    </xf>
    <xf numFmtId="0" fontId="2" fillId="0" borderId="4" xfId="0" applyFont="1" applyBorder="1" applyAlignment="1">
      <alignment horizontal="center" vertical="center"/>
    </xf>
    <xf numFmtId="9" fontId="2" fillId="0" borderId="14" xfId="4" applyFont="1" applyBorder="1" applyAlignment="1">
      <alignment horizontal="center" vertical="center" wrapText="1"/>
    </xf>
    <xf numFmtId="9" fontId="7" fillId="0" borderId="17" xfId="4" applyFont="1" applyBorder="1" applyAlignment="1">
      <alignment horizontal="center" vertical="center"/>
    </xf>
    <xf numFmtId="9" fontId="7" fillId="0" borderId="9" xfId="4" applyFont="1" applyBorder="1" applyAlignment="1">
      <alignment horizontal="center" vertical="center"/>
    </xf>
    <xf numFmtId="43" fontId="2" fillId="0" borderId="9" xfId="1" applyFont="1" applyBorder="1" applyAlignment="1">
      <alignment horizontal="left" vertical="center"/>
    </xf>
    <xf numFmtId="0" fontId="2" fillId="0" borderId="16" xfId="0" applyFont="1" applyBorder="1" applyAlignment="1">
      <alignment horizontal="justify" vertical="center"/>
    </xf>
    <xf numFmtId="43" fontId="2" fillId="0" borderId="0" xfId="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justify" vertical="center"/>
    </xf>
    <xf numFmtId="0" fontId="2" fillId="0" borderId="43" xfId="0" applyFont="1" applyBorder="1" applyAlignment="1">
      <alignment horizontal="justify" vertical="center" wrapText="1"/>
    </xf>
    <xf numFmtId="0" fontId="2" fillId="0" borderId="12" xfId="0" applyNumberFormat="1" applyFont="1" applyFill="1" applyBorder="1" applyAlignment="1">
      <alignment horizontal="center" vertical="center" wrapText="1"/>
    </xf>
    <xf numFmtId="0" fontId="2" fillId="4" borderId="9" xfId="0" applyFont="1" applyFill="1" applyBorder="1" applyAlignment="1">
      <alignment horizontal="justify" vertical="center" wrapText="1"/>
    </xf>
    <xf numFmtId="0" fontId="6" fillId="0" borderId="17" xfId="0" applyFont="1" applyBorder="1" applyAlignment="1">
      <alignment horizontal="justify" vertical="center" wrapText="1"/>
    </xf>
    <xf numFmtId="0" fontId="6" fillId="0" borderId="9" xfId="24" applyFont="1" applyFill="1" applyBorder="1" applyAlignment="1">
      <alignment horizontal="justify" vertical="center" wrapText="1"/>
    </xf>
    <xf numFmtId="0" fontId="2" fillId="0" borderId="9" xfId="24" applyFont="1" applyFill="1" applyBorder="1" applyAlignment="1">
      <alignment horizontal="justify" vertical="center" wrapText="1"/>
    </xf>
    <xf numFmtId="43" fontId="10" fillId="0" borderId="0" xfId="16" applyFont="1"/>
    <xf numFmtId="165" fontId="10" fillId="0" borderId="0" xfId="16" applyNumberFormat="1" applyFont="1"/>
    <xf numFmtId="0" fontId="2" fillId="0" borderId="0" xfId="0" applyFont="1"/>
    <xf numFmtId="0" fontId="2" fillId="0" borderId="0" xfId="0" applyFont="1" applyAlignment="1">
      <alignment horizontal="center"/>
    </xf>
    <xf numFmtId="43" fontId="2" fillId="0" borderId="0" xfId="1" applyFont="1" applyAlignment="1">
      <alignment horizontal="center"/>
    </xf>
    <xf numFmtId="9" fontId="2" fillId="0" borderId="0" xfId="4" applyFont="1" applyAlignment="1">
      <alignment horizontal="center"/>
    </xf>
    <xf numFmtId="43" fontId="2" fillId="0" borderId="0" xfId="1" applyFont="1"/>
    <xf numFmtId="0" fontId="4" fillId="0" borderId="0" xfId="0" applyFont="1"/>
    <xf numFmtId="0" fontId="4" fillId="0" borderId="0" xfId="0" applyFont="1" applyAlignment="1">
      <alignment horizontal="center"/>
    </xf>
    <xf numFmtId="0" fontId="2" fillId="0" borderId="13" xfId="0" applyFont="1" applyBorder="1" applyAlignment="1">
      <alignment horizontal="center" vertical="center" wrapText="1"/>
    </xf>
    <xf numFmtId="9" fontId="2" fillId="0" borderId="38" xfId="4" applyFont="1" applyBorder="1" applyAlignment="1">
      <alignment horizontal="center" vertical="center" wrapText="1"/>
    </xf>
    <xf numFmtId="0" fontId="2" fillId="0" borderId="15" xfId="0" applyFont="1" applyBorder="1" applyAlignment="1">
      <alignment horizontal="center" vertical="center" wrapText="1"/>
    </xf>
    <xf numFmtId="9" fontId="2" fillId="0" borderId="43" xfId="4" applyFont="1" applyBorder="1" applyAlignment="1">
      <alignment horizontal="center" vertical="center" wrapText="1"/>
    </xf>
    <xf numFmtId="0" fontId="2" fillId="0" borderId="16" xfId="0" applyFont="1" applyBorder="1" applyAlignment="1">
      <alignment horizontal="center" vertical="center" wrapText="1"/>
    </xf>
    <xf numFmtId="9" fontId="2" fillId="0" borderId="55" xfId="4" applyFont="1" applyBorder="1" applyAlignment="1">
      <alignment horizontal="center" vertical="center" wrapText="1"/>
    </xf>
    <xf numFmtId="0" fontId="2" fillId="0" borderId="4"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2" fillId="0" borderId="4" xfId="0" applyFont="1" applyBorder="1" applyAlignment="1">
      <alignment vertical="center"/>
    </xf>
    <xf numFmtId="41" fontId="4" fillId="0" borderId="4" xfId="29" applyFont="1" applyBorder="1" applyAlignment="1">
      <alignment horizontal="center" vertical="center"/>
    </xf>
    <xf numFmtId="9" fontId="4" fillId="0" borderId="4" xfId="4" applyFont="1" applyBorder="1" applyAlignment="1">
      <alignment horizontal="center" vertical="center"/>
    </xf>
    <xf numFmtId="165" fontId="2" fillId="0" borderId="4" xfId="0" applyNumberFormat="1" applyFont="1" applyBorder="1" applyAlignment="1">
      <alignment vertical="center"/>
    </xf>
    <xf numFmtId="165" fontId="2" fillId="0" borderId="24" xfId="0" applyNumberFormat="1" applyFont="1" applyBorder="1" applyAlignment="1">
      <alignment vertical="center"/>
    </xf>
    <xf numFmtId="0" fontId="4" fillId="0" borderId="24" xfId="0" applyFont="1" applyFill="1" applyBorder="1" applyAlignment="1">
      <alignment horizontal="center" vertical="center" wrapText="1"/>
    </xf>
    <xf numFmtId="9" fontId="4" fillId="0" borderId="4" xfId="2" applyFont="1" applyBorder="1" applyAlignment="1">
      <alignment horizontal="center" vertical="center"/>
    </xf>
    <xf numFmtId="0" fontId="2" fillId="0" borderId="0" xfId="0" applyFont="1" applyAlignment="1">
      <alignment vertical="center"/>
    </xf>
    <xf numFmtId="0" fontId="2" fillId="0" borderId="14" xfId="0" applyFont="1" applyBorder="1" applyAlignment="1">
      <alignment horizontal="left" vertical="center" wrapText="1"/>
    </xf>
    <xf numFmtId="43" fontId="2" fillId="0" borderId="8" xfId="1" applyFont="1" applyBorder="1" applyAlignment="1">
      <alignment vertical="center"/>
    </xf>
    <xf numFmtId="43" fontId="2" fillId="0" borderId="9" xfId="1" applyFont="1" applyBorder="1" applyAlignment="1">
      <alignment vertical="center"/>
    </xf>
    <xf numFmtId="0" fontId="7" fillId="0" borderId="15" xfId="0" applyFont="1" applyBorder="1" applyAlignment="1">
      <alignment horizontal="left" vertical="center"/>
    </xf>
    <xf numFmtId="165" fontId="2" fillId="0" borderId="0" xfId="0" applyNumberFormat="1" applyFont="1"/>
    <xf numFmtId="0" fontId="4" fillId="3" borderId="4" xfId="0" applyFont="1" applyFill="1" applyBorder="1" applyAlignment="1">
      <alignment horizontal="center" vertical="center" wrapText="1"/>
    </xf>
    <xf numFmtId="0" fontId="6" fillId="0" borderId="6" xfId="3"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8" xfId="0" applyFont="1" applyBorder="1" applyAlignment="1">
      <alignment horizontal="justify" vertical="center"/>
    </xf>
    <xf numFmtId="9" fontId="2" fillId="0" borderId="9" xfId="4" applyFont="1" applyBorder="1" applyAlignment="1">
      <alignment horizontal="center" vertical="center"/>
    </xf>
    <xf numFmtId="9" fontId="4" fillId="3" borderId="4" xfId="4" applyFont="1" applyFill="1" applyBorder="1" applyAlignment="1">
      <alignment horizontal="center" vertical="center" wrapText="1"/>
    </xf>
    <xf numFmtId="0" fontId="4" fillId="0" borderId="4" xfId="0" applyFont="1" applyFill="1" applyBorder="1" applyAlignment="1">
      <alignment horizontal="center" vertical="center" wrapText="1"/>
    </xf>
    <xf numFmtId="2" fontId="2" fillId="0" borderId="0" xfId="0" applyNumberFormat="1" applyFont="1" applyAlignment="1">
      <alignment horizontal="justify" vertical="center"/>
    </xf>
    <xf numFmtId="9" fontId="2" fillId="0" borderId="0" xfId="4" applyNumberFormat="1" applyFont="1" applyAlignment="1">
      <alignment horizontal="center" vertical="center"/>
    </xf>
    <xf numFmtId="165" fontId="2" fillId="4" borderId="21" xfId="1" applyNumberFormat="1" applyFont="1" applyFill="1" applyBorder="1" applyAlignment="1">
      <alignment horizontal="justify" vertical="center"/>
    </xf>
    <xf numFmtId="0" fontId="2" fillId="0" borderId="0" xfId="0" applyFont="1" applyFill="1" applyBorder="1" applyAlignment="1">
      <alignment horizontal="justify" vertical="center"/>
    </xf>
    <xf numFmtId="167" fontId="6" fillId="0" borderId="9" xfId="2" applyNumberFormat="1" applyFont="1" applyFill="1" applyBorder="1" applyAlignment="1">
      <alignment horizontal="center" vertical="center" wrapText="1"/>
    </xf>
    <xf numFmtId="0" fontId="6" fillId="0" borderId="9" xfId="3" applyNumberFormat="1" applyFont="1" applyFill="1" applyBorder="1" applyAlignment="1">
      <alignment horizontal="justify" vertical="center" wrapText="1"/>
    </xf>
    <xf numFmtId="43" fontId="6" fillId="0" borderId="12" xfId="1" applyFont="1" applyFill="1" applyBorder="1" applyAlignment="1">
      <alignment horizontal="center" vertical="center" wrapText="1"/>
    </xf>
    <xf numFmtId="43" fontId="6" fillId="0" borderId="8" xfId="1" applyFont="1" applyFill="1" applyBorder="1" applyAlignment="1">
      <alignment horizontal="center" vertical="center" wrapText="1"/>
    </xf>
    <xf numFmtId="1" fontId="10" fillId="0" borderId="9" xfId="2" applyNumberFormat="1" applyFont="1" applyFill="1" applyBorder="1" applyAlignment="1">
      <alignment horizontal="center" vertical="center" wrapText="1"/>
    </xf>
    <xf numFmtId="2" fontId="6" fillId="0" borderId="9" xfId="8" applyNumberFormat="1" applyFont="1" applyFill="1" applyBorder="1" applyAlignment="1">
      <alignment horizontal="center" vertical="center" wrapText="1"/>
    </xf>
    <xf numFmtId="2" fontId="10" fillId="0" borderId="9" xfId="8" applyNumberFormat="1" applyFont="1" applyFill="1" applyBorder="1" applyAlignment="1">
      <alignment horizontal="center" vertical="center" wrapText="1"/>
    </xf>
    <xf numFmtId="0" fontId="13" fillId="0" borderId="9" xfId="3" applyFont="1" applyFill="1" applyBorder="1" applyAlignment="1">
      <alignment horizontal="justify" vertical="center" wrapText="1"/>
    </xf>
    <xf numFmtId="0" fontId="13" fillId="0" borderId="9" xfId="3" applyNumberFormat="1" applyFont="1" applyFill="1" applyBorder="1" applyAlignment="1">
      <alignment horizontal="justify" vertical="center" wrapText="1"/>
    </xf>
    <xf numFmtId="2" fontId="10" fillId="0" borderId="9"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1" fontId="14" fillId="0" borderId="9" xfId="4" applyNumberFormat="1" applyFont="1" applyFill="1" applyBorder="1" applyAlignment="1">
      <alignment horizontal="center" vertical="center" wrapText="1"/>
    </xf>
    <xf numFmtId="9" fontId="13" fillId="0" borderId="9" xfId="8"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2" fontId="10" fillId="0" borderId="9" xfId="0" applyNumberFormat="1" applyFont="1" applyFill="1" applyBorder="1" applyAlignment="1">
      <alignment horizontal="center" vertical="center" wrapText="1"/>
    </xf>
    <xf numFmtId="2" fontId="15" fillId="0" borderId="9" xfId="0" applyNumberFormat="1" applyFont="1" applyFill="1" applyBorder="1" applyAlignment="1">
      <alignment horizontal="center" vertical="center" wrapText="1"/>
    </xf>
    <xf numFmtId="1" fontId="13" fillId="0" borderId="9" xfId="8" applyNumberFormat="1" applyFont="1" applyFill="1" applyBorder="1" applyAlignment="1">
      <alignment horizontal="center" vertical="center" wrapText="1"/>
    </xf>
    <xf numFmtId="1" fontId="14" fillId="0" borderId="9" xfId="8" applyNumberFormat="1" applyFont="1" applyFill="1" applyBorder="1" applyAlignment="1">
      <alignment horizontal="center" vertical="center" wrapText="1"/>
    </xf>
    <xf numFmtId="9" fontId="13" fillId="0" borderId="9" xfId="4" applyFont="1" applyFill="1" applyBorder="1" applyAlignment="1">
      <alignment horizontal="center" vertical="center" wrapText="1"/>
    </xf>
    <xf numFmtId="9" fontId="6" fillId="0" borderId="12" xfId="4" applyNumberFormat="1" applyFont="1" applyFill="1" applyBorder="1" applyAlignment="1">
      <alignment horizontal="center" vertical="center" wrapText="1"/>
    </xf>
    <xf numFmtId="9" fontId="6" fillId="0" borderId="6" xfId="4" applyNumberFormat="1" applyFont="1" applyFill="1" applyBorder="1" applyAlignment="1">
      <alignment horizontal="center" vertical="center" wrapText="1"/>
    </xf>
    <xf numFmtId="9" fontId="6" fillId="0" borderId="8" xfId="4" applyNumberFormat="1" applyFont="1" applyFill="1" applyBorder="1" applyAlignment="1">
      <alignment horizontal="center" vertical="center" wrapText="1"/>
    </xf>
    <xf numFmtId="0" fontId="6" fillId="0" borderId="9" xfId="0" applyFont="1" applyFill="1" applyBorder="1" applyAlignment="1">
      <alignment horizontal="distributed" vertical="center" wrapText="1"/>
    </xf>
    <xf numFmtId="2" fontId="2" fillId="0" borderId="4" xfId="0" applyNumberFormat="1" applyFont="1" applyFill="1" applyBorder="1" applyAlignment="1">
      <alignment horizontal="left" vertical="center" wrapText="1"/>
    </xf>
    <xf numFmtId="165" fontId="5" fillId="0" borderId="4" xfId="1" applyNumberFormat="1" applyFont="1" applyFill="1" applyBorder="1" applyAlignment="1">
      <alignment horizontal="center" vertical="center" wrapText="1"/>
    </xf>
    <xf numFmtId="9" fontId="5" fillId="0" borderId="4" xfId="4" applyNumberFormat="1" applyFont="1" applyFill="1" applyBorder="1" applyAlignment="1">
      <alignment horizontal="center" vertical="center" wrapText="1"/>
    </xf>
    <xf numFmtId="165" fontId="2" fillId="0" borderId="4" xfId="0" applyNumberFormat="1" applyFont="1" applyFill="1" applyBorder="1" applyAlignment="1">
      <alignment horizontal="justify" vertical="center" wrapText="1"/>
    </xf>
    <xf numFmtId="9" fontId="5" fillId="0" borderId="4" xfId="4" applyFont="1" applyFill="1" applyBorder="1" applyAlignment="1">
      <alignment horizontal="center" vertical="center" wrapText="1"/>
    </xf>
    <xf numFmtId="2" fontId="2" fillId="0" borderId="14" xfId="0" applyNumberFormat="1" applyFont="1" applyBorder="1" applyAlignment="1">
      <alignment horizontal="left" vertical="center" wrapText="1"/>
    </xf>
    <xf numFmtId="9" fontId="2" fillId="0" borderId="8" xfId="4" applyNumberFormat="1" applyFont="1" applyBorder="1" applyAlignment="1">
      <alignment vertical="center" wrapText="1"/>
    </xf>
    <xf numFmtId="0" fontId="2" fillId="0" borderId="13" xfId="0" applyFont="1" applyBorder="1" applyAlignment="1">
      <alignment vertical="center" wrapText="1"/>
    </xf>
    <xf numFmtId="0" fontId="4" fillId="0" borderId="13" xfId="0" applyFont="1" applyBorder="1" applyAlignment="1">
      <alignment vertical="center" wrapText="1"/>
    </xf>
    <xf numFmtId="165" fontId="4" fillId="4" borderId="8" xfId="1" applyNumberFormat="1" applyFont="1" applyFill="1" applyBorder="1" applyAlignment="1">
      <alignment horizontal="right" vertical="center" wrapText="1"/>
    </xf>
    <xf numFmtId="9" fontId="5" fillId="0" borderId="14" xfId="4" applyFont="1" applyFill="1" applyBorder="1" applyAlignment="1">
      <alignment horizontal="center" vertical="center" wrapText="1"/>
    </xf>
    <xf numFmtId="2" fontId="7" fillId="0" borderId="17" xfId="0" applyNumberFormat="1" applyFont="1" applyBorder="1" applyAlignment="1">
      <alignment horizontal="left" vertical="center"/>
    </xf>
    <xf numFmtId="165" fontId="4" fillId="0" borderId="9" xfId="1" applyNumberFormat="1" applyFont="1" applyBorder="1" applyAlignment="1">
      <alignment vertical="center" wrapText="1"/>
    </xf>
    <xf numFmtId="9" fontId="2" fillId="0" borderId="9" xfId="4" applyNumberFormat="1" applyFont="1" applyBorder="1" applyAlignment="1">
      <alignment vertical="center" wrapText="1"/>
    </xf>
    <xf numFmtId="0" fontId="2" fillId="0" borderId="15" xfId="0" applyFont="1" applyBorder="1" applyAlignment="1">
      <alignment vertical="center" wrapText="1"/>
    </xf>
    <xf numFmtId="0" fontId="4" fillId="0" borderId="15" xfId="0" applyFont="1" applyBorder="1" applyAlignment="1">
      <alignment vertical="center" wrapText="1"/>
    </xf>
    <xf numFmtId="9" fontId="5" fillId="0" borderId="17" xfId="4" applyFont="1" applyFill="1" applyBorder="1" applyAlignment="1">
      <alignment horizontal="center" vertical="center" wrapText="1"/>
    </xf>
    <xf numFmtId="2" fontId="7" fillId="0" borderId="9" xfId="0" applyNumberFormat="1" applyFont="1" applyBorder="1" applyAlignment="1">
      <alignment horizontal="left" vertical="center"/>
    </xf>
    <xf numFmtId="9" fontId="7" fillId="0" borderId="26" xfId="4" applyFont="1" applyBorder="1" applyAlignment="1">
      <alignment horizontal="left" vertical="center"/>
    </xf>
    <xf numFmtId="165" fontId="2" fillId="0" borderId="9" xfId="0" applyNumberFormat="1" applyFont="1" applyBorder="1" applyAlignment="1">
      <alignment vertical="center" wrapText="1"/>
    </xf>
    <xf numFmtId="165" fontId="2" fillId="0" borderId="17" xfId="1" applyNumberFormat="1" applyFont="1" applyBorder="1" applyAlignment="1">
      <alignment horizontal="left" vertical="center" wrapText="1"/>
    </xf>
    <xf numFmtId="9" fontId="2" fillId="0" borderId="17" xfId="4" applyNumberFormat="1" applyFont="1" applyBorder="1" applyAlignment="1">
      <alignment horizontal="left" vertical="center" wrapText="1"/>
    </xf>
    <xf numFmtId="165" fontId="2" fillId="4" borderId="9" xfId="1" applyNumberFormat="1" applyFont="1" applyFill="1" applyBorder="1" applyAlignment="1">
      <alignment vertical="center" wrapText="1"/>
    </xf>
    <xf numFmtId="9" fontId="2" fillId="0" borderId="17" xfId="4" applyFont="1" applyBorder="1" applyAlignment="1">
      <alignment vertical="center" wrapText="1"/>
    </xf>
    <xf numFmtId="0" fontId="2" fillId="0" borderId="0" xfId="0" applyFont="1" applyAlignment="1">
      <alignment horizontal="justify" vertical="center" wrapText="1"/>
    </xf>
    <xf numFmtId="2" fontId="2" fillId="0" borderId="0" xfId="0" applyNumberFormat="1" applyFont="1" applyAlignment="1">
      <alignment horizontal="justify" vertical="center" wrapText="1"/>
    </xf>
    <xf numFmtId="9" fontId="2" fillId="0" borderId="0" xfId="4" applyFont="1" applyAlignment="1">
      <alignment horizontal="justify" vertical="center" wrapText="1"/>
    </xf>
    <xf numFmtId="165" fontId="2" fillId="0" borderId="0" xfId="1" applyNumberFormat="1" applyFont="1" applyAlignment="1">
      <alignment horizontal="center" vertical="center" wrapText="1"/>
    </xf>
    <xf numFmtId="9" fontId="2" fillId="0" borderId="0" xfId="4" applyNumberFormat="1" applyFont="1" applyAlignment="1">
      <alignment horizontal="center" vertical="center" wrapText="1"/>
    </xf>
    <xf numFmtId="165" fontId="2" fillId="0" borderId="0" xfId="1" applyNumberFormat="1" applyFont="1" applyAlignment="1">
      <alignment horizontal="justify" vertical="center"/>
    </xf>
    <xf numFmtId="165" fontId="2" fillId="4" borderId="9" xfId="1" applyNumberFormat="1" applyFont="1" applyFill="1" applyBorder="1" applyAlignment="1">
      <alignment horizontal="justify" vertical="center"/>
    </xf>
    <xf numFmtId="0" fontId="6" fillId="0" borderId="9" xfId="5" applyFont="1" applyFill="1" applyBorder="1" applyAlignment="1">
      <alignment horizontal="justify" vertical="center"/>
    </xf>
    <xf numFmtId="49" fontId="2" fillId="0" borderId="9" xfId="5" applyNumberFormat="1" applyFont="1" applyFill="1" applyBorder="1" applyAlignment="1">
      <alignment horizontal="justify" vertical="center" wrapText="1"/>
    </xf>
    <xf numFmtId="49" fontId="2" fillId="0" borderId="4" xfId="5" applyNumberFormat="1" applyFont="1" applyFill="1" applyBorder="1" applyAlignment="1">
      <alignment horizontal="justify" vertical="center" wrapText="1"/>
    </xf>
    <xf numFmtId="43" fontId="2" fillId="0" borderId="9" xfId="1" applyFont="1" applyFill="1" applyBorder="1" applyAlignment="1">
      <alignment horizontal="justify" vertical="center"/>
    </xf>
    <xf numFmtId="9" fontId="2" fillId="0" borderId="9" xfId="2" applyFont="1" applyFill="1" applyBorder="1" applyAlignment="1">
      <alignment horizontal="justify" vertical="center"/>
    </xf>
    <xf numFmtId="9" fontId="2" fillId="0" borderId="0" xfId="4" applyFont="1" applyAlignment="1">
      <alignment horizontal="center" vertical="center"/>
    </xf>
    <xf numFmtId="43" fontId="2" fillId="4" borderId="0" xfId="1" applyFont="1" applyFill="1" applyAlignment="1">
      <alignment horizontal="center" vertical="center"/>
    </xf>
    <xf numFmtId="9" fontId="2" fillId="0" borderId="0" xfId="4" applyFont="1" applyAlignment="1">
      <alignment horizontal="right" vertical="center"/>
    </xf>
    <xf numFmtId="0" fontId="2" fillId="0" borderId="0" xfId="0" applyFont="1" applyFill="1" applyAlignment="1">
      <alignment horizontal="center" vertical="center"/>
    </xf>
    <xf numFmtId="1" fontId="6" fillId="0" borderId="8" xfId="0" applyNumberFormat="1" applyFont="1" applyBorder="1" applyAlignment="1">
      <alignment horizontal="center" vertical="center"/>
    </xf>
    <xf numFmtId="9" fontId="6" fillId="0" borderId="8" xfId="4" applyFont="1" applyBorder="1" applyAlignment="1">
      <alignment horizontal="center" vertical="center"/>
    </xf>
    <xf numFmtId="1" fontId="6" fillId="0" borderId="9" xfId="0" applyNumberFormat="1" applyFont="1" applyBorder="1" applyAlignment="1">
      <alignment horizontal="center" vertical="center"/>
    </xf>
    <xf numFmtId="9" fontId="6" fillId="0" borderId="9" xfId="4" applyFont="1" applyBorder="1" applyAlignment="1">
      <alignment horizontal="center" vertical="center"/>
    </xf>
    <xf numFmtId="0" fontId="6" fillId="0" borderId="9" xfId="3" applyFont="1" applyBorder="1" applyAlignment="1">
      <alignment horizontal="center" vertical="center" wrapText="1"/>
    </xf>
    <xf numFmtId="165" fontId="6" fillId="4" borderId="9" xfId="1" applyNumberFormat="1" applyFont="1" applyFill="1" applyBorder="1" applyAlignment="1">
      <alignment horizontal="right" vertical="center"/>
    </xf>
    <xf numFmtId="0" fontId="15" fillId="0" borderId="8" xfId="0" applyFont="1" applyFill="1" applyBorder="1" applyAlignment="1">
      <alignment horizontal="center" vertical="center" wrapText="1"/>
    </xf>
    <xf numFmtId="43" fontId="6" fillId="4" borderId="8" xfId="1" applyFont="1" applyFill="1" applyBorder="1" applyAlignment="1">
      <alignment horizontal="center" vertical="center"/>
    </xf>
    <xf numFmtId="43" fontId="6" fillId="4" borderId="9" xfId="1" applyFont="1" applyFill="1" applyBorder="1" applyAlignment="1">
      <alignment horizontal="center" vertical="center"/>
    </xf>
    <xf numFmtId="0" fontId="6" fillId="0" borderId="0" xfId="0" applyFont="1" applyAlignment="1">
      <alignment horizontal="justify" vertical="center"/>
    </xf>
    <xf numFmtId="165" fontId="6" fillId="4" borderId="9" xfId="1" applyNumberFormat="1" applyFont="1" applyFill="1" applyBorder="1" applyAlignment="1">
      <alignment horizontal="center" vertical="center"/>
    </xf>
    <xf numFmtId="0" fontId="15" fillId="0" borderId="9" xfId="0" applyFont="1" applyFill="1" applyBorder="1" applyAlignment="1">
      <alignment horizontal="center" vertical="center" wrapText="1"/>
    </xf>
    <xf numFmtId="9" fontId="6" fillId="0" borderId="9" xfId="4" applyFont="1" applyBorder="1" applyAlignment="1">
      <alignment horizontal="center" vertical="center" wrapText="1"/>
    </xf>
    <xf numFmtId="0" fontId="2" fillId="4" borderId="9" xfId="0" applyFont="1" applyFill="1" applyBorder="1" applyAlignment="1">
      <alignment horizontal="justify" vertical="center"/>
    </xf>
    <xf numFmtId="9" fontId="2" fillId="0" borderId="8" xfId="4" applyFont="1" applyBorder="1" applyAlignment="1">
      <alignment horizontal="center" vertical="center"/>
    </xf>
    <xf numFmtId="9" fontId="6" fillId="0" borderId="9" xfId="2" applyFont="1" applyBorder="1" applyAlignment="1">
      <alignment horizontal="center" vertical="center"/>
    </xf>
    <xf numFmtId="165" fontId="6" fillId="4" borderId="12" xfId="1" applyNumberFormat="1" applyFont="1" applyFill="1" applyBorder="1" applyAlignment="1">
      <alignment vertical="center"/>
    </xf>
    <xf numFmtId="9" fontId="2" fillId="0" borderId="12" xfId="4" applyFont="1" applyBorder="1" applyAlignment="1">
      <alignment horizontal="center" vertical="center"/>
    </xf>
    <xf numFmtId="9" fontId="2" fillId="0" borderId="12" xfId="4" applyFont="1" applyBorder="1" applyAlignment="1">
      <alignment horizontal="center" vertical="center" wrapText="1"/>
    </xf>
    <xf numFmtId="165" fontId="2" fillId="4" borderId="9" xfId="1" applyNumberFormat="1" applyFont="1" applyFill="1" applyBorder="1" applyAlignment="1">
      <alignment horizontal="right" vertical="center"/>
    </xf>
    <xf numFmtId="0" fontId="6" fillId="0" borderId="12" xfId="0" applyFont="1" applyBorder="1" applyAlignment="1">
      <alignment horizontal="justify" vertical="center" wrapText="1"/>
    </xf>
    <xf numFmtId="9" fontId="2" fillId="0" borderId="6" xfId="4" applyFont="1" applyBorder="1" applyAlignment="1">
      <alignment horizontal="center" vertical="center" wrapText="1"/>
    </xf>
    <xf numFmtId="0" fontId="2" fillId="4" borderId="9" xfId="0" applyFont="1" applyFill="1" applyBorder="1" applyAlignment="1">
      <alignment vertical="center" wrapText="1"/>
    </xf>
    <xf numFmtId="0" fontId="6" fillId="4" borderId="12" xfId="0" applyNumberFormat="1" applyFont="1" applyFill="1" applyBorder="1" applyAlignment="1">
      <alignment horizontal="justify" vertical="center" wrapText="1"/>
    </xf>
    <xf numFmtId="0" fontId="2" fillId="4" borderId="8" xfId="0" applyFont="1" applyFill="1" applyBorder="1" applyAlignment="1">
      <alignment vertical="center" wrapText="1"/>
    </xf>
    <xf numFmtId="0" fontId="6" fillId="4" borderId="9" xfId="0" applyNumberFormat="1" applyFont="1" applyFill="1" applyBorder="1" applyAlignment="1">
      <alignment horizontal="justify" vertical="center" wrapText="1"/>
    </xf>
    <xf numFmtId="0" fontId="2" fillId="0" borderId="4" xfId="0" applyFont="1" applyBorder="1" applyAlignment="1">
      <alignment horizontal="justify" vertical="justify" wrapText="1"/>
    </xf>
    <xf numFmtId="171" fontId="5" fillId="0" borderId="4" xfId="0" applyNumberFormat="1" applyFont="1" applyFill="1" applyBorder="1" applyAlignment="1">
      <alignment horizontal="center" vertical="center" wrapText="1"/>
    </xf>
    <xf numFmtId="165" fontId="5" fillId="4" borderId="4" xfId="1" applyNumberFormat="1" applyFont="1" applyFill="1" applyBorder="1" applyAlignment="1">
      <alignment horizontal="center" vertical="center" wrapText="1"/>
    </xf>
    <xf numFmtId="0" fontId="2" fillId="0" borderId="14" xfId="0" applyFont="1" applyBorder="1" applyAlignment="1">
      <alignment horizontal="center" vertical="center" wrapText="1"/>
    </xf>
    <xf numFmtId="43" fontId="2" fillId="4" borderId="8" xfId="1" applyFont="1" applyFill="1" applyBorder="1" applyAlignment="1">
      <alignment horizontal="center" vertical="center"/>
    </xf>
    <xf numFmtId="0" fontId="7" fillId="0" borderId="17" xfId="0" applyFont="1" applyBorder="1" applyAlignment="1">
      <alignment horizontal="center" vertical="center"/>
    </xf>
    <xf numFmtId="43" fontId="2" fillId="4" borderId="9" xfId="1" applyFont="1" applyFill="1" applyBorder="1" applyAlignment="1">
      <alignment horizontal="center" vertical="center"/>
    </xf>
    <xf numFmtId="9" fontId="2" fillId="0" borderId="9" xfId="4" applyFont="1" applyBorder="1" applyAlignment="1">
      <alignment horizontal="right" vertical="center"/>
    </xf>
    <xf numFmtId="0" fontId="7" fillId="0" borderId="15" xfId="0" applyFont="1" applyBorder="1" applyAlignment="1">
      <alignment horizontal="center" vertical="center"/>
    </xf>
    <xf numFmtId="9" fontId="7" fillId="0" borderId="15" xfId="4" applyFont="1" applyBorder="1" applyAlignment="1">
      <alignment horizontal="center" vertical="center"/>
    </xf>
    <xf numFmtId="9" fontId="2" fillId="0" borderId="17" xfId="4" applyFont="1" applyBorder="1" applyAlignment="1">
      <alignment horizontal="center" vertical="center"/>
    </xf>
    <xf numFmtId="0" fontId="2" fillId="0" borderId="10" xfId="0" applyFont="1" applyBorder="1" applyAlignment="1">
      <alignment horizontal="left" vertical="center" wrapText="1"/>
    </xf>
    <xf numFmtId="9" fontId="2" fillId="0" borderId="11" xfId="4" applyFont="1" applyBorder="1" applyAlignment="1">
      <alignment horizontal="center" vertical="center" wrapText="1"/>
    </xf>
    <xf numFmtId="0" fontId="6" fillId="4" borderId="6" xfId="0" applyNumberFormat="1" applyFont="1" applyFill="1" applyBorder="1" applyAlignment="1">
      <alignment horizontal="justify" vertical="center" wrapText="1"/>
    </xf>
    <xf numFmtId="0" fontId="2" fillId="0" borderId="10" xfId="0" applyFont="1" applyBorder="1" applyAlignment="1">
      <alignment horizontal="center" vertical="center" wrapText="1"/>
    </xf>
    <xf numFmtId="165" fontId="2" fillId="4" borderId="45" xfId="1" applyNumberFormat="1" applyFont="1" applyFill="1" applyBorder="1" applyAlignment="1">
      <alignment horizontal="right" vertical="center"/>
    </xf>
    <xf numFmtId="165" fontId="4" fillId="0" borderId="4" xfId="1" applyNumberFormat="1" applyFont="1" applyBorder="1" applyAlignment="1">
      <alignment horizontal="justify" vertical="center" wrapText="1"/>
    </xf>
    <xf numFmtId="165" fontId="5" fillId="0" borderId="4" xfId="1" applyNumberFormat="1" applyFont="1" applyBorder="1" applyAlignment="1">
      <alignment horizontal="justify" vertical="center" wrapText="1"/>
    </xf>
    <xf numFmtId="43" fontId="4" fillId="0" borderId="17" xfId="1" applyFont="1" applyBorder="1" applyAlignment="1">
      <alignment vertical="center"/>
    </xf>
    <xf numFmtId="0" fontId="17" fillId="0" borderId="0" xfId="0" applyFont="1" applyFill="1" applyBorder="1"/>
    <xf numFmtId="0" fontId="18" fillId="0" borderId="0" xfId="0" applyFont="1"/>
    <xf numFmtId="9" fontId="0" fillId="0" borderId="0" xfId="0" applyNumberFormat="1"/>
    <xf numFmtId="9" fontId="1" fillId="0" borderId="0" xfId="2" applyFont="1"/>
    <xf numFmtId="0" fontId="19" fillId="0" borderId="8" xfId="0" applyFont="1" applyBorder="1"/>
    <xf numFmtId="9" fontId="19" fillId="0" borderId="8" xfId="2" applyFont="1" applyBorder="1" applyAlignment="1">
      <alignment horizontal="center" vertical="center"/>
    </xf>
    <xf numFmtId="0" fontId="19" fillId="0" borderId="9" xfId="0" applyFont="1" applyBorder="1"/>
    <xf numFmtId="9" fontId="19" fillId="0" borderId="9" xfId="25" applyFont="1" applyBorder="1" applyAlignment="1">
      <alignment horizontal="center" vertical="center"/>
    </xf>
    <xf numFmtId="9" fontId="19" fillId="0" borderId="9" xfId="2" applyFont="1" applyBorder="1" applyAlignment="1">
      <alignment horizontal="center" vertical="center"/>
    </xf>
    <xf numFmtId="9" fontId="2" fillId="0" borderId="12" xfId="2" applyFont="1" applyFill="1" applyBorder="1" applyAlignment="1">
      <alignment horizontal="center" vertical="center" wrapText="1"/>
    </xf>
    <xf numFmtId="2" fontId="2" fillId="0" borderId="9" xfId="2" applyNumberFormat="1" applyFont="1" applyBorder="1" applyAlignment="1">
      <alignment horizontal="center" vertical="center" wrapText="1"/>
    </xf>
    <xf numFmtId="0" fontId="6" fillId="0" borderId="12" xfId="3" applyFont="1" applyFill="1" applyBorder="1" applyAlignment="1">
      <alignment vertical="center" wrapText="1"/>
    </xf>
    <xf numFmtId="0" fontId="2" fillId="0" borderId="9" xfId="0" applyFont="1" applyFill="1" applyBorder="1" applyAlignment="1">
      <alignment horizontal="justify" vertical="center" wrapText="1"/>
    </xf>
    <xf numFmtId="0" fontId="4" fillId="0" borderId="9" xfId="0" applyFont="1" applyBorder="1" applyAlignment="1">
      <alignment horizontal="left" vertical="center" wrapText="1"/>
    </xf>
    <xf numFmtId="2"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9" fontId="4" fillId="3" borderId="4" xfId="4"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8" xfId="0" applyFont="1" applyBorder="1" applyAlignment="1">
      <alignment horizontal="justify" vertical="center"/>
    </xf>
    <xf numFmtId="165" fontId="2" fillId="0" borderId="8" xfId="1" applyNumberFormat="1" applyFont="1" applyBorder="1" applyAlignment="1">
      <alignment horizontal="justify" vertical="center"/>
    </xf>
    <xf numFmtId="9" fontId="2" fillId="0" borderId="9" xfId="4" applyFont="1" applyBorder="1" applyAlignment="1">
      <alignment horizontal="center" vertical="center" wrapText="1"/>
    </xf>
    <xf numFmtId="9" fontId="2" fillId="0" borderId="8" xfId="4" applyFont="1" applyBorder="1" applyAlignment="1">
      <alignment horizontal="center" vertical="center" wrapText="1"/>
    </xf>
    <xf numFmtId="165" fontId="2" fillId="0" borderId="8" xfId="1" applyNumberFormat="1" applyFont="1" applyBorder="1" applyAlignment="1">
      <alignment horizontal="center" vertical="center"/>
    </xf>
    <xf numFmtId="0" fontId="6" fillId="0" borderId="12" xfId="0" applyFont="1" applyBorder="1" applyAlignment="1">
      <alignment horizontal="justify" vertical="center" wrapText="1"/>
    </xf>
    <xf numFmtId="0" fontId="6" fillId="0" borderId="1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2" fillId="0" borderId="15" xfId="0" applyFont="1" applyBorder="1" applyAlignment="1">
      <alignment horizontal="left" vertical="center"/>
    </xf>
    <xf numFmtId="0" fontId="2" fillId="0" borderId="26" xfId="0" applyFont="1" applyBorder="1" applyAlignment="1">
      <alignment horizontal="left" vertical="center"/>
    </xf>
    <xf numFmtId="0" fontId="2" fillId="0" borderId="17" xfId="0" applyFont="1" applyBorder="1" applyAlignment="1">
      <alignment horizontal="left" vertical="center"/>
    </xf>
    <xf numFmtId="43" fontId="2" fillId="0" borderId="9" xfId="1" applyFont="1" applyFill="1" applyBorder="1" applyAlignment="1">
      <alignment horizontal="center" vertical="center" wrapText="1"/>
    </xf>
    <xf numFmtId="9" fontId="2" fillId="0" borderId="9" xfId="4" applyFont="1" applyBorder="1" applyAlignment="1">
      <alignment horizontal="center" vertical="center"/>
    </xf>
    <xf numFmtId="0" fontId="6" fillId="0" borderId="9" xfId="3" applyFont="1" applyFill="1" applyBorder="1" applyAlignment="1">
      <alignment horizontal="center" vertical="center" wrapText="1"/>
    </xf>
    <xf numFmtId="0" fontId="2" fillId="0" borderId="12" xfId="0" applyFont="1" applyFill="1" applyBorder="1" applyAlignment="1">
      <alignment vertical="center" wrapText="1"/>
    </xf>
    <xf numFmtId="165" fontId="2" fillId="0" borderId="9" xfId="1" applyNumberFormat="1" applyFont="1" applyBorder="1" applyAlignment="1">
      <alignment horizontal="center" vertical="center" wrapText="1"/>
    </xf>
    <xf numFmtId="0" fontId="2" fillId="4" borderId="8" xfId="7" applyNumberFormat="1" applyFont="1" applyFill="1" applyBorder="1" applyAlignment="1">
      <alignment horizontal="justify" vertical="center" wrapText="1"/>
    </xf>
    <xf numFmtId="9" fontId="2" fillId="0" borderId="9" xfId="2" applyFont="1" applyFill="1" applyBorder="1" applyAlignment="1">
      <alignment horizontal="center" vertical="center" wrapText="1"/>
    </xf>
    <xf numFmtId="0" fontId="2" fillId="0" borderId="0" xfId="0" applyFont="1" applyAlignment="1">
      <alignment horizontal="left" vertical="center"/>
    </xf>
    <xf numFmtId="2" fontId="2" fillId="0" borderId="9" xfId="0" applyNumberFormat="1"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8" xfId="0" applyFont="1" applyBorder="1" applyAlignment="1">
      <alignment horizontal="left" vertical="center" wrapText="1"/>
    </xf>
    <xf numFmtId="0" fontId="2" fillId="0" borderId="0" xfId="0" applyFont="1" applyAlignment="1">
      <alignment horizontal="left" vertical="center" wrapText="1"/>
    </xf>
    <xf numFmtId="0" fontId="19" fillId="0" borderId="12" xfId="0" applyFont="1" applyBorder="1"/>
    <xf numFmtId="9" fontId="19" fillId="0" borderId="12" xfId="2" applyFont="1" applyBorder="1" applyAlignment="1">
      <alignment horizontal="center" vertical="center"/>
    </xf>
    <xf numFmtId="0" fontId="20" fillId="3" borderId="4" xfId="0" applyFont="1" applyFill="1" applyBorder="1" applyAlignment="1">
      <alignment horizontal="center" vertical="center"/>
    </xf>
    <xf numFmtId="0" fontId="20" fillId="3" borderId="4" xfId="0" applyFont="1" applyFill="1" applyBorder="1" applyAlignment="1">
      <alignment horizontal="center" vertical="center" wrapText="1"/>
    </xf>
    <xf numFmtId="0" fontId="20" fillId="2" borderId="4" xfId="0" applyFont="1" applyFill="1" applyBorder="1"/>
    <xf numFmtId="9" fontId="16" fillId="2" borderId="4" xfId="0" applyNumberFormat="1" applyFont="1" applyFill="1" applyBorder="1" applyAlignment="1">
      <alignment horizontal="center"/>
    </xf>
    <xf numFmtId="9" fontId="16" fillId="2" borderId="4" xfId="2" applyFont="1" applyFill="1" applyBorder="1" applyAlignment="1">
      <alignment horizontal="center"/>
    </xf>
    <xf numFmtId="9" fontId="19" fillId="0" borderId="61" xfId="2" applyFont="1" applyBorder="1" applyAlignment="1">
      <alignment horizontal="center"/>
    </xf>
    <xf numFmtId="9" fontId="19" fillId="0" borderId="62" xfId="2" applyFont="1" applyBorder="1" applyAlignment="1">
      <alignment horizontal="center"/>
    </xf>
    <xf numFmtId="9" fontId="19" fillId="0" borderId="63" xfId="2" applyFont="1" applyBorder="1" applyAlignment="1">
      <alignment horizontal="center"/>
    </xf>
    <xf numFmtId="0" fontId="23" fillId="7"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9" fontId="21" fillId="0" borderId="8" xfId="0" applyNumberFormat="1" applyFont="1" applyBorder="1" applyAlignment="1">
      <alignment horizontal="center" vertical="center"/>
    </xf>
    <xf numFmtId="0" fontId="21" fillId="0" borderId="8" xfId="0" applyFont="1" applyBorder="1" applyAlignment="1">
      <alignment horizontal="center" vertical="center"/>
    </xf>
    <xf numFmtId="9" fontId="21" fillId="0" borderId="66" xfId="2" applyFont="1" applyBorder="1" applyAlignment="1">
      <alignment horizontal="center" vertical="center"/>
    </xf>
    <xf numFmtId="9" fontId="21" fillId="0" borderId="9" xfId="0" applyNumberFormat="1" applyFont="1" applyBorder="1" applyAlignment="1">
      <alignment horizontal="center" vertical="center"/>
    </xf>
    <xf numFmtId="0" fontId="21" fillId="0" borderId="9" xfId="0" applyFont="1" applyBorder="1" applyAlignment="1">
      <alignment horizontal="center" vertical="center"/>
    </xf>
    <xf numFmtId="9" fontId="21" fillId="0" borderId="62" xfId="2" applyFont="1" applyBorder="1" applyAlignment="1">
      <alignment horizontal="center" vertical="center"/>
    </xf>
    <xf numFmtId="9" fontId="21" fillId="0" borderId="67" xfId="2" applyFont="1" applyBorder="1" applyAlignment="1">
      <alignment horizontal="center" vertical="center"/>
    </xf>
    <xf numFmtId="9" fontId="21" fillId="0" borderId="65" xfId="0" applyNumberFormat="1" applyFont="1" applyBorder="1" applyAlignment="1">
      <alignment horizontal="center" vertical="center"/>
    </xf>
    <xf numFmtId="0" fontId="21" fillId="0" borderId="65" xfId="0" applyFont="1" applyBorder="1" applyAlignment="1">
      <alignment horizontal="center" vertical="center"/>
    </xf>
    <xf numFmtId="9" fontId="21" fillId="0" borderId="63" xfId="2" applyFont="1" applyBorder="1" applyAlignment="1">
      <alignment horizontal="center" vertical="center"/>
    </xf>
    <xf numFmtId="0" fontId="23" fillId="7" borderId="8" xfId="0" applyFont="1" applyFill="1" applyBorder="1" applyAlignment="1">
      <alignment horizontal="center" vertical="center" wrapText="1"/>
    </xf>
    <xf numFmtId="0" fontId="22" fillId="7" borderId="8" xfId="0" applyFont="1" applyFill="1" applyBorder="1" applyAlignment="1">
      <alignment horizontal="center" vertical="center" wrapText="1"/>
    </xf>
    <xf numFmtId="9" fontId="21" fillId="0" borderId="33" xfId="0" applyNumberFormat="1" applyFont="1" applyBorder="1" applyAlignment="1">
      <alignment horizontal="center" vertical="center"/>
    </xf>
    <xf numFmtId="0" fontId="21" fillId="0" borderId="33" xfId="0" applyFont="1" applyBorder="1" applyAlignment="1">
      <alignment horizontal="center" vertical="center"/>
    </xf>
    <xf numFmtId="9" fontId="21" fillId="0" borderId="64" xfId="2" applyFont="1" applyBorder="1" applyAlignment="1">
      <alignment horizontal="center" vertical="center"/>
    </xf>
    <xf numFmtId="9" fontId="21" fillId="0" borderId="9" xfId="2" applyFont="1" applyBorder="1" applyAlignment="1">
      <alignment horizontal="center" vertical="center"/>
    </xf>
    <xf numFmtId="9" fontId="21" fillId="0" borderId="8" xfId="2" applyFont="1" applyBorder="1" applyAlignment="1">
      <alignment horizontal="center" vertical="center"/>
    </xf>
    <xf numFmtId="9" fontId="21" fillId="0" borderId="19" xfId="0" applyNumberFormat="1" applyFont="1" applyBorder="1" applyAlignment="1">
      <alignment horizontal="center" vertical="center"/>
    </xf>
    <xf numFmtId="0" fontId="21" fillId="0" borderId="19" xfId="0" applyFont="1" applyBorder="1" applyAlignment="1">
      <alignment horizontal="center" vertical="center"/>
    </xf>
    <xf numFmtId="9" fontId="21" fillId="0" borderId="20" xfId="2" applyFont="1" applyBorder="1" applyAlignment="1">
      <alignment horizontal="center" vertical="center"/>
    </xf>
    <xf numFmtId="9" fontId="21" fillId="0" borderId="22" xfId="0" applyNumberFormat="1" applyFont="1" applyBorder="1" applyAlignment="1">
      <alignment horizontal="center" vertical="center"/>
    </xf>
    <xf numFmtId="0" fontId="21" fillId="0" borderId="22" xfId="0" applyFont="1" applyBorder="1" applyAlignment="1">
      <alignment horizontal="center" vertical="center"/>
    </xf>
    <xf numFmtId="9" fontId="21" fillId="0" borderId="61" xfId="2" applyFont="1" applyBorder="1" applyAlignment="1">
      <alignment horizontal="center" vertical="center"/>
    </xf>
    <xf numFmtId="9" fontId="21" fillId="6" borderId="9" xfId="2" applyFont="1" applyFill="1" applyBorder="1" applyAlignment="1">
      <alignment horizontal="center" vertical="center"/>
    </xf>
    <xf numFmtId="0" fontId="21" fillId="0" borderId="0" xfId="0" applyFont="1"/>
    <xf numFmtId="9" fontId="21" fillId="6" borderId="8" xfId="2" applyFont="1" applyFill="1" applyBorder="1" applyAlignment="1">
      <alignment horizontal="center" vertical="center"/>
    </xf>
    <xf numFmtId="9" fontId="22" fillId="7" borderId="4" xfId="2" applyFont="1" applyFill="1" applyBorder="1" applyAlignment="1">
      <alignment horizontal="center" vertical="center" wrapText="1"/>
    </xf>
    <xf numFmtId="9" fontId="21" fillId="6" borderId="65" xfId="2" applyFont="1" applyFill="1" applyBorder="1" applyAlignment="1">
      <alignment horizontal="center" vertical="center"/>
    </xf>
    <xf numFmtId="9" fontId="21" fillId="0" borderId="65" xfId="2" applyFont="1" applyBorder="1" applyAlignment="1">
      <alignment horizontal="center" vertical="center"/>
    </xf>
    <xf numFmtId="0" fontId="21" fillId="0" borderId="64" xfId="0" applyFont="1" applyBorder="1" applyAlignment="1">
      <alignment horizontal="center" vertical="center"/>
    </xf>
    <xf numFmtId="0" fontId="21" fillId="0" borderId="66" xfId="0" applyFont="1" applyBorder="1" applyAlignment="1">
      <alignment horizontal="center" vertical="center"/>
    </xf>
    <xf numFmtId="0" fontId="21" fillId="0" borderId="62" xfId="0" applyFont="1" applyBorder="1" applyAlignment="1">
      <alignment horizontal="center" vertical="center"/>
    </xf>
    <xf numFmtId="9" fontId="21" fillId="0" borderId="9" xfId="28" quotePrefix="1" applyFont="1" applyBorder="1" applyAlignment="1">
      <alignment horizontal="center" vertical="center"/>
    </xf>
    <xf numFmtId="9" fontId="21" fillId="0" borderId="15" xfId="0" applyNumberFormat="1" applyFont="1" applyBorder="1" applyAlignment="1">
      <alignment horizontal="center" vertical="center"/>
    </xf>
    <xf numFmtId="9" fontId="21" fillId="0" borderId="9" xfId="28" applyFont="1" applyBorder="1" applyAlignment="1">
      <alignment horizontal="center" vertical="center"/>
    </xf>
    <xf numFmtId="9" fontId="21" fillId="0" borderId="9" xfId="0" applyNumberFormat="1" applyFont="1" applyBorder="1" applyAlignment="1">
      <alignment horizontal="center"/>
    </xf>
    <xf numFmtId="9" fontId="21" fillId="0" borderId="9" xfId="2" applyFont="1" applyBorder="1" applyAlignment="1">
      <alignment horizontal="center"/>
    </xf>
    <xf numFmtId="9" fontId="21" fillId="0" borderId="8" xfId="28" quotePrefix="1" applyFont="1" applyBorder="1" applyAlignment="1">
      <alignment horizontal="center" vertical="center"/>
    </xf>
    <xf numFmtId="9" fontId="21" fillId="0" borderId="13" xfId="0" applyNumberFormat="1" applyFont="1" applyBorder="1" applyAlignment="1">
      <alignment horizontal="center" vertical="center"/>
    </xf>
    <xf numFmtId="9" fontId="21" fillId="0" borderId="8" xfId="28" applyFont="1" applyBorder="1" applyAlignment="1">
      <alignment horizontal="center" vertical="center"/>
    </xf>
    <xf numFmtId="9" fontId="21" fillId="0" borderId="8" xfId="0" applyNumberFormat="1" applyFont="1" applyBorder="1" applyAlignment="1">
      <alignment horizontal="center"/>
    </xf>
    <xf numFmtId="9" fontId="21" fillId="0" borderId="65" xfId="28" applyFont="1" applyBorder="1" applyAlignment="1">
      <alignment horizontal="center" vertical="center"/>
    </xf>
    <xf numFmtId="9" fontId="21" fillId="0" borderId="65" xfId="28" quotePrefix="1" applyFont="1" applyBorder="1" applyAlignment="1">
      <alignment horizontal="center" vertical="center"/>
    </xf>
    <xf numFmtId="9" fontId="21" fillId="0" borderId="68" xfId="0" applyNumberFormat="1" applyFont="1" applyBorder="1" applyAlignment="1">
      <alignment horizontal="center" vertical="center"/>
    </xf>
    <xf numFmtId="0" fontId="21" fillId="0" borderId="66" xfId="0" applyFont="1" applyBorder="1" applyAlignment="1">
      <alignment horizontal="center"/>
    </xf>
    <xf numFmtId="0" fontId="21" fillId="0" borderId="62" xfId="0" applyFont="1" applyBorder="1" applyAlignment="1">
      <alignment horizontal="center"/>
    </xf>
    <xf numFmtId="0" fontId="21" fillId="0" borderId="63" xfId="0" applyFont="1" applyBorder="1" applyAlignment="1">
      <alignment horizontal="center"/>
    </xf>
    <xf numFmtId="9" fontId="21" fillId="0" borderId="65" xfId="0" applyNumberFormat="1" applyFont="1" applyBorder="1" applyAlignment="1">
      <alignment horizontal="center"/>
    </xf>
    <xf numFmtId="0" fontId="21" fillId="0" borderId="69" xfId="0" applyFont="1" applyBorder="1" applyAlignment="1">
      <alignment horizontal="center"/>
    </xf>
    <xf numFmtId="0" fontId="21" fillId="0" borderId="69" xfId="0" applyFont="1" applyBorder="1" applyAlignment="1">
      <alignment horizontal="center" vertical="center"/>
    </xf>
    <xf numFmtId="0" fontId="21" fillId="0" borderId="67" xfId="0" applyFont="1" applyBorder="1" applyAlignment="1">
      <alignment horizontal="center"/>
    </xf>
    <xf numFmtId="0" fontId="2" fillId="0" borderId="20" xfId="0" applyFont="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Border="1" applyAlignment="1">
      <alignment horizontal="center" vertical="center" wrapText="1"/>
    </xf>
    <xf numFmtId="1" fontId="2" fillId="0" borderId="8" xfId="26" applyNumberFormat="1" applyFont="1" applyBorder="1" applyAlignment="1">
      <alignment horizontal="center" vertical="center" wrapText="1"/>
    </xf>
    <xf numFmtId="37" fontId="2" fillId="0" borderId="8" xfId="16" applyNumberFormat="1"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26" applyNumberFormat="1" applyFont="1" applyBorder="1" applyAlignment="1">
      <alignment horizontal="center" vertical="center" wrapText="1"/>
    </xf>
    <xf numFmtId="1" fontId="2" fillId="0" borderId="9" xfId="26" applyNumberFormat="1" applyFont="1" applyBorder="1" applyAlignment="1">
      <alignment horizontal="center" vertical="center" wrapText="1"/>
    </xf>
    <xf numFmtId="37" fontId="2" fillId="0" borderId="9" xfId="16" applyNumberFormat="1" applyFont="1" applyBorder="1" applyAlignment="1">
      <alignment horizontal="center" vertical="center" wrapText="1"/>
    </xf>
    <xf numFmtId="0" fontId="2" fillId="0" borderId="64" xfId="0" applyFont="1" applyFill="1" applyBorder="1" applyAlignment="1">
      <alignment horizontal="center" vertical="center" wrapText="1"/>
    </xf>
    <xf numFmtId="0" fontId="6" fillId="0" borderId="62"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8" xfId="0" applyFont="1" applyFill="1" applyBorder="1" applyAlignment="1">
      <alignment horizontal="center" vertical="distributed" wrapText="1"/>
    </xf>
    <xf numFmtId="170" fontId="2" fillId="0" borderId="8" xfId="0" applyNumberFormat="1" applyFont="1" applyBorder="1" applyAlignment="1">
      <alignment horizontal="justify" vertical="center" wrapText="1"/>
    </xf>
    <xf numFmtId="1" fontId="2" fillId="0" borderId="8" xfId="25" applyNumberFormat="1" applyFont="1" applyFill="1" applyBorder="1" applyAlignment="1">
      <alignment horizontal="center" vertical="center"/>
    </xf>
    <xf numFmtId="0" fontId="2" fillId="0" borderId="66" xfId="0" applyFont="1" applyBorder="1" applyAlignment="1">
      <alignment horizontal="center" vertical="center" wrapText="1"/>
    </xf>
    <xf numFmtId="1" fontId="10" fillId="0" borderId="12" xfId="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3"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2" applyFont="1" applyFill="1" applyBorder="1" applyAlignment="1">
      <alignment horizontal="center" vertical="center" wrapText="1"/>
    </xf>
    <xf numFmtId="0" fontId="2" fillId="0" borderId="12" xfId="0" applyFont="1" applyFill="1" applyBorder="1" applyAlignment="1">
      <alignment horizontal="center" vertical="center" wrapText="1"/>
    </xf>
    <xf numFmtId="9" fontId="2" fillId="0" borderId="12" xfId="2" applyFont="1" applyFill="1" applyBorder="1" applyAlignment="1">
      <alignment horizontal="center" vertical="center" wrapText="1"/>
    </xf>
    <xf numFmtId="0" fontId="2" fillId="0" borderId="9" xfId="0" applyFont="1" applyFill="1" applyBorder="1" applyAlignment="1">
      <alignment horizontal="justify" vertical="center" wrapText="1"/>
    </xf>
    <xf numFmtId="1" fontId="2"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165" fontId="2" fillId="0" borderId="9" xfId="1" applyNumberFormat="1" applyFont="1" applyFill="1" applyBorder="1" applyAlignment="1">
      <alignment horizontal="center" vertical="center" wrapText="1"/>
    </xf>
    <xf numFmtId="9" fontId="6" fillId="0" borderId="9" xfId="2" applyNumberFormat="1" applyFont="1" applyFill="1" applyBorder="1" applyAlignment="1">
      <alignment horizontal="center" vertical="center" wrapText="1"/>
    </xf>
    <xf numFmtId="9" fontId="6" fillId="0" borderId="9" xfId="2" applyFont="1" applyFill="1" applyBorder="1" applyAlignment="1">
      <alignment horizontal="center" vertical="center" wrapText="1"/>
    </xf>
    <xf numFmtId="0" fontId="10" fillId="0" borderId="0" xfId="0" applyFont="1" applyAlignment="1">
      <alignment horizontal="justify" vertical="center"/>
    </xf>
    <xf numFmtId="0" fontId="10" fillId="0" borderId="9" xfId="0" applyFont="1" applyFill="1" applyBorder="1" applyAlignment="1">
      <alignment horizontal="center" vertical="center" wrapText="1"/>
    </xf>
    <xf numFmtId="3" fontId="25" fillId="0" borderId="4" xfId="1" applyNumberFormat="1" applyFont="1" applyFill="1" applyBorder="1" applyAlignment="1">
      <alignment horizontal="center" vertical="center" wrapText="1"/>
    </xf>
    <xf numFmtId="0" fontId="10" fillId="0" borderId="8" xfId="0" applyFont="1" applyBorder="1" applyAlignment="1">
      <alignment horizontal="justify" vertical="center"/>
    </xf>
    <xf numFmtId="0" fontId="10" fillId="0" borderId="9" xfId="0" applyFont="1" applyBorder="1" applyAlignment="1">
      <alignment horizontal="justify" vertical="center"/>
    </xf>
    <xf numFmtId="9" fontId="10" fillId="0" borderId="0" xfId="2" applyFont="1" applyAlignment="1">
      <alignment horizontal="justify" vertical="center"/>
    </xf>
    <xf numFmtId="0" fontId="10" fillId="0" borderId="0" xfId="0" applyFont="1" applyAlignment="1">
      <alignment horizontal="center" vertical="center"/>
    </xf>
    <xf numFmtId="43" fontId="10" fillId="0" borderId="0" xfId="1" applyFont="1" applyAlignment="1">
      <alignment horizontal="center" vertical="center"/>
    </xf>
    <xf numFmtId="165" fontId="10" fillId="0" borderId="0" xfId="1" applyNumberFormat="1" applyFont="1" applyAlignment="1">
      <alignment horizontal="justify" vertical="center"/>
    </xf>
    <xf numFmtId="0" fontId="10" fillId="0" borderId="8" xfId="0" applyFont="1" applyFill="1" applyBorder="1" applyAlignment="1">
      <alignment horizontal="justify" vertical="center" wrapText="1"/>
    </xf>
    <xf numFmtId="0" fontId="10" fillId="0" borderId="9" xfId="24" applyFont="1" applyBorder="1" applyAlignment="1">
      <alignment horizontal="justify" vertical="center" wrapText="1"/>
    </xf>
    <xf numFmtId="0" fontId="10" fillId="0" borderId="9" xfId="0" applyFont="1" applyFill="1" applyBorder="1" applyAlignment="1">
      <alignment horizontal="justify" vertical="center"/>
    </xf>
    <xf numFmtId="0" fontId="10" fillId="0" borderId="9" xfId="0" applyFont="1" applyFill="1" applyBorder="1" applyAlignment="1">
      <alignment horizontal="justify" vertical="center" wrapText="1"/>
    </xf>
    <xf numFmtId="9" fontId="10" fillId="0" borderId="9" xfId="2" applyFont="1" applyFill="1" applyBorder="1" applyAlignment="1">
      <alignment horizontal="center" vertical="center" wrapText="1"/>
    </xf>
    <xf numFmtId="0" fontId="10" fillId="4" borderId="9" xfId="24" applyFont="1" applyFill="1" applyBorder="1" applyAlignment="1">
      <alignment horizontal="justify" vertical="center" wrapText="1"/>
    </xf>
    <xf numFmtId="3" fontId="10" fillId="0" borderId="12"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2" xfId="0" applyFont="1" applyFill="1" applyBorder="1" applyAlignment="1">
      <alignment horizontal="justify" vertical="center"/>
    </xf>
    <xf numFmtId="0" fontId="10" fillId="0" borderId="12" xfId="0" applyFont="1" applyFill="1" applyBorder="1" applyAlignment="1">
      <alignment horizontal="justify" vertical="center" wrapText="1"/>
    </xf>
    <xf numFmtId="0" fontId="10" fillId="0" borderId="12" xfId="0" applyFont="1" applyFill="1" applyBorder="1" applyAlignment="1">
      <alignment horizontal="center" vertical="center" wrapText="1"/>
    </xf>
    <xf numFmtId="9" fontId="10" fillId="0" borderId="12" xfId="2" applyFont="1" applyFill="1" applyBorder="1" applyAlignment="1">
      <alignment horizontal="center" vertical="center" wrapText="1"/>
    </xf>
    <xf numFmtId="0" fontId="10" fillId="0" borderId="8" xfId="0" applyFont="1" applyFill="1" applyBorder="1" applyAlignment="1">
      <alignment horizontal="justify" vertical="center"/>
    </xf>
    <xf numFmtId="0" fontId="10" fillId="0" borderId="12" xfId="0" applyNumberFormat="1" applyFont="1" applyFill="1" applyBorder="1" applyAlignment="1">
      <alignment horizontal="justify" vertical="center" wrapText="1"/>
    </xf>
    <xf numFmtId="0" fontId="10" fillId="0" borderId="4" xfId="0" applyFont="1" applyFill="1" applyBorder="1" applyAlignment="1">
      <alignment horizontal="left" vertical="center" wrapText="1"/>
    </xf>
    <xf numFmtId="9" fontId="25" fillId="0" borderId="4" xfId="2" applyFont="1" applyFill="1" applyBorder="1" applyAlignment="1">
      <alignment horizontal="center" vertical="center" wrapText="1"/>
    </xf>
    <xf numFmtId="0" fontId="10" fillId="0" borderId="4" xfId="0" applyFont="1" applyFill="1" applyBorder="1" applyAlignment="1">
      <alignment horizontal="justify" vertical="center" wrapText="1"/>
    </xf>
    <xf numFmtId="0" fontId="10" fillId="0" borderId="4" xfId="24" applyFont="1" applyBorder="1" applyAlignment="1">
      <alignment vertical="center" wrapText="1"/>
    </xf>
    <xf numFmtId="165" fontId="25" fillId="0" borderId="4" xfId="1"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Border="1" applyAlignment="1">
      <alignment horizontal="center" vertical="center"/>
    </xf>
    <xf numFmtId="43" fontId="10" fillId="0" borderId="8" xfId="1" applyFont="1" applyBorder="1" applyAlignment="1">
      <alignment horizontal="center" vertical="center"/>
    </xf>
    <xf numFmtId="9" fontId="10" fillId="0" borderId="8" xfId="2" applyFont="1" applyBorder="1" applyAlignment="1">
      <alignment horizontal="justify" vertical="center"/>
    </xf>
    <xf numFmtId="165" fontId="10" fillId="0" borderId="8" xfId="1" applyNumberFormat="1" applyFont="1" applyBorder="1" applyAlignment="1">
      <alignment horizontal="justify" vertical="center"/>
    </xf>
    <xf numFmtId="0" fontId="10" fillId="0" borderId="9" xfId="0" applyFont="1" applyBorder="1" applyAlignment="1">
      <alignment horizontal="center" vertical="center"/>
    </xf>
    <xf numFmtId="43" fontId="10" fillId="0" borderId="9" xfId="1" applyFont="1" applyBorder="1" applyAlignment="1">
      <alignment horizontal="center" vertical="center"/>
    </xf>
    <xf numFmtId="9" fontId="10" fillId="0" borderId="9" xfId="2" applyFont="1" applyBorder="1" applyAlignment="1">
      <alignment horizontal="justify" vertical="center"/>
    </xf>
    <xf numFmtId="165" fontId="10" fillId="0" borderId="9" xfId="1" applyNumberFormat="1" applyFont="1" applyBorder="1" applyAlignment="1">
      <alignment horizontal="justify" vertical="center"/>
    </xf>
    <xf numFmtId="43" fontId="10" fillId="0" borderId="17" xfId="1" applyFont="1" applyBorder="1" applyAlignment="1">
      <alignment horizontal="center" vertical="center"/>
    </xf>
    <xf numFmtId="9" fontId="10" fillId="0" borderId="17" xfId="2" applyFont="1" applyBorder="1" applyAlignment="1">
      <alignment horizontal="left" vertical="center"/>
    </xf>
    <xf numFmtId="165" fontId="10" fillId="0" borderId="0" xfId="0" applyNumberFormat="1" applyFont="1" applyAlignment="1">
      <alignment horizontal="justify" vertical="center"/>
    </xf>
    <xf numFmtId="0" fontId="10" fillId="0" borderId="21" xfId="0" applyFont="1" applyBorder="1" applyAlignment="1">
      <alignment horizontal="center" vertical="center"/>
    </xf>
    <xf numFmtId="0" fontId="10" fillId="0" borderId="21" xfId="0" applyFont="1" applyBorder="1" applyAlignment="1">
      <alignment horizontal="justify" vertical="center"/>
    </xf>
    <xf numFmtId="9" fontId="10" fillId="0" borderId="21" xfId="4" applyFont="1" applyBorder="1" applyAlignment="1">
      <alignment horizontal="justify" vertical="center"/>
    </xf>
    <xf numFmtId="0" fontId="10" fillId="0" borderId="21" xfId="0" applyFont="1" applyBorder="1" applyAlignment="1">
      <alignment vertical="center"/>
    </xf>
    <xf numFmtId="43" fontId="10" fillId="0" borderId="21" xfId="1" applyFont="1" applyBorder="1" applyAlignment="1">
      <alignment horizontal="center" vertical="center"/>
    </xf>
    <xf numFmtId="9" fontId="10" fillId="0" borderId="21" xfId="4" applyFont="1" applyBorder="1" applyAlignment="1">
      <alignment horizontal="center" vertical="center"/>
    </xf>
    <xf numFmtId="0" fontId="10" fillId="0" borderId="9" xfId="0" applyFont="1" applyBorder="1" applyAlignment="1">
      <alignment horizontal="distributed" vertical="center" wrapText="1"/>
    </xf>
    <xf numFmtId="165" fontId="10" fillId="0" borderId="21" xfId="1" applyNumberFormat="1" applyFont="1" applyBorder="1" applyAlignment="1">
      <alignment horizontal="justify" vertical="center"/>
    </xf>
    <xf numFmtId="0" fontId="10" fillId="0" borderId="0" xfId="0" applyFont="1" applyBorder="1" applyAlignment="1">
      <alignment horizontal="justify" vertical="center"/>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25" fillId="3" borderId="4" xfId="0" applyFont="1" applyFill="1" applyBorder="1" applyAlignment="1">
      <alignment horizontal="center" vertical="center" wrapText="1"/>
    </xf>
    <xf numFmtId="9" fontId="25" fillId="3" borderId="4" xfId="4" applyFont="1" applyFill="1" applyBorder="1" applyAlignment="1">
      <alignment horizontal="center" vertical="center" wrapText="1"/>
    </xf>
    <xf numFmtId="0" fontId="25" fillId="0" borderId="0" xfId="0" applyFont="1" applyBorder="1" applyAlignment="1">
      <alignment horizontal="center" vertical="center"/>
    </xf>
    <xf numFmtId="0" fontId="25" fillId="0" borderId="9" xfId="0" applyFont="1" applyBorder="1" applyAlignment="1">
      <alignment horizontal="center" vertical="center"/>
    </xf>
    <xf numFmtId="0" fontId="10" fillId="0" borderId="9" xfId="0" applyFont="1" applyBorder="1" applyAlignment="1">
      <alignment horizontal="justify" vertical="center" wrapText="1"/>
    </xf>
    <xf numFmtId="0" fontId="10" fillId="0" borderId="9" xfId="0" applyNumberFormat="1" applyFont="1" applyBorder="1" applyAlignment="1">
      <alignment vertical="center" wrapText="1"/>
    </xf>
    <xf numFmtId="9" fontId="10" fillId="0" borderId="9" xfId="4"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7" applyNumberFormat="1"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9" xfId="5" applyFont="1" applyFill="1" applyBorder="1" applyAlignment="1">
      <alignment vertical="center" wrapText="1"/>
    </xf>
    <xf numFmtId="0" fontId="10" fillId="0" borderId="9" xfId="0" applyFont="1" applyBorder="1" applyAlignment="1">
      <alignment vertical="center" wrapText="1"/>
    </xf>
    <xf numFmtId="0" fontId="10" fillId="0" borderId="9" xfId="0" applyFont="1" applyFill="1" applyBorder="1" applyAlignment="1">
      <alignment horizontal="justify" vertical="center" wrapText="1"/>
    </xf>
    <xf numFmtId="0" fontId="10" fillId="4" borderId="9" xfId="5" applyFont="1" applyFill="1" applyBorder="1" applyAlignment="1">
      <alignment vertical="center" wrapText="1"/>
    </xf>
    <xf numFmtId="9" fontId="10" fillId="0" borderId="12" xfId="4" applyFont="1" applyFill="1" applyBorder="1" applyAlignment="1">
      <alignment horizontal="center" vertical="center" wrapText="1"/>
    </xf>
    <xf numFmtId="0" fontId="10" fillId="0" borderId="8" xfId="0" applyNumberFormat="1" applyFont="1" applyFill="1" applyBorder="1" applyAlignment="1">
      <alignment horizontal="distributed" vertical="center" wrapText="1"/>
    </xf>
    <xf numFmtId="0" fontId="10" fillId="0" borderId="9" xfId="0" applyFont="1" applyFill="1" applyBorder="1" applyAlignment="1">
      <alignment horizontal="center" vertical="center"/>
    </xf>
    <xf numFmtId="0" fontId="10" fillId="0" borderId="9" xfId="8" applyNumberFormat="1" applyFont="1" applyFill="1" applyBorder="1" applyAlignment="1">
      <alignment horizontal="center" vertical="center" wrapText="1"/>
    </xf>
    <xf numFmtId="0" fontId="10" fillId="0" borderId="12" xfId="0" applyFont="1" applyFill="1" applyBorder="1" applyAlignment="1">
      <alignment vertical="center" wrapText="1"/>
    </xf>
    <xf numFmtId="0" fontId="25" fillId="0" borderId="4" xfId="0" applyFont="1" applyFill="1" applyBorder="1" applyAlignment="1">
      <alignment vertical="center" wrapText="1"/>
    </xf>
    <xf numFmtId="9" fontId="25" fillId="0" borderId="4" xfId="4" applyFont="1" applyFill="1" applyBorder="1" applyAlignment="1">
      <alignment horizontal="center" vertical="center" wrapText="1"/>
    </xf>
    <xf numFmtId="0" fontId="10" fillId="0" borderId="4" xfId="0" applyFont="1" applyBorder="1" applyAlignment="1">
      <alignment horizontal="justify" vertical="center"/>
    </xf>
    <xf numFmtId="0" fontId="10" fillId="0" borderId="4" xfId="0" applyFont="1" applyBorder="1" applyAlignment="1">
      <alignment vertical="center"/>
    </xf>
    <xf numFmtId="43" fontId="25" fillId="0" borderId="4" xfId="1" applyFont="1" applyBorder="1" applyAlignment="1">
      <alignment horizontal="center" vertical="center"/>
    </xf>
    <xf numFmtId="9" fontId="25" fillId="0" borderId="4" xfId="4" applyFont="1" applyFill="1" applyBorder="1" applyAlignment="1">
      <alignment horizontal="center" vertical="center"/>
    </xf>
    <xf numFmtId="165" fontId="10" fillId="0" borderId="4" xfId="0" applyNumberFormat="1" applyFont="1" applyBorder="1" applyAlignment="1">
      <alignment horizontal="justify" vertical="center"/>
    </xf>
    <xf numFmtId="165" fontId="10" fillId="0" borderId="4" xfId="0" applyNumberFormat="1" applyFont="1" applyBorder="1" applyAlignment="1">
      <alignment horizontal="distributed" vertical="center" wrapText="1"/>
    </xf>
    <xf numFmtId="0" fontId="25" fillId="0" borderId="4" xfId="0" applyFont="1" applyFill="1" applyBorder="1" applyAlignment="1">
      <alignment horizontal="center" vertical="center" wrapText="1"/>
    </xf>
    <xf numFmtId="165" fontId="25" fillId="0" borderId="4" xfId="1" applyNumberFormat="1" applyFont="1" applyBorder="1" applyAlignment="1">
      <alignment horizontal="center" vertical="center"/>
    </xf>
    <xf numFmtId="9" fontId="25" fillId="0" borderId="4" xfId="4"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left" vertical="center" wrapText="1"/>
    </xf>
    <xf numFmtId="9" fontId="10" fillId="0" borderId="8" xfId="4" applyFont="1" applyBorder="1" applyAlignment="1">
      <alignment horizontal="left" vertical="center" wrapText="1"/>
    </xf>
    <xf numFmtId="0" fontId="10" fillId="0" borderId="8" xfId="0" applyFont="1" applyBorder="1" applyAlignment="1">
      <alignment vertical="center"/>
    </xf>
    <xf numFmtId="9" fontId="10" fillId="0" borderId="8" xfId="4" applyFont="1" applyBorder="1" applyAlignment="1">
      <alignment horizontal="center" vertical="center"/>
    </xf>
    <xf numFmtId="0" fontId="10" fillId="0" borderId="13" xfId="0" applyFont="1" applyBorder="1" applyAlignment="1">
      <alignment horizontal="justify" vertical="center"/>
    </xf>
    <xf numFmtId="0" fontId="10" fillId="0" borderId="8" xfId="0" applyFont="1" applyBorder="1" applyAlignment="1">
      <alignment horizontal="distributed" vertical="center" wrapText="1"/>
    </xf>
    <xf numFmtId="0" fontId="10" fillId="0" borderId="0" xfId="0" applyFont="1" applyAlignment="1">
      <alignment vertical="center" wrapText="1"/>
    </xf>
    <xf numFmtId="165" fontId="10" fillId="0" borderId="8" xfId="1" applyNumberFormat="1" applyFont="1" applyFill="1" applyBorder="1" applyAlignment="1">
      <alignment horizontal="justify" vertical="center"/>
    </xf>
    <xf numFmtId="0" fontId="10" fillId="0" borderId="12" xfId="0" applyFont="1" applyBorder="1" applyAlignment="1">
      <alignment horizontal="justify" vertical="center"/>
    </xf>
    <xf numFmtId="0" fontId="26" fillId="0" borderId="9" xfId="0" applyFont="1" applyBorder="1" applyAlignment="1">
      <alignment horizontal="left" vertical="center"/>
    </xf>
    <xf numFmtId="9" fontId="26" fillId="0" borderId="9" xfId="4" applyFont="1" applyBorder="1" applyAlignment="1">
      <alignment horizontal="left" vertical="center"/>
    </xf>
    <xf numFmtId="0" fontId="10" fillId="0" borderId="9" xfId="0" applyFont="1" applyBorder="1" applyAlignment="1">
      <alignment vertical="center"/>
    </xf>
    <xf numFmtId="9" fontId="10" fillId="0" borderId="9" xfId="4" applyFont="1" applyBorder="1" applyAlignment="1">
      <alignment horizontal="center" vertical="center"/>
    </xf>
    <xf numFmtId="0" fontId="10" fillId="0" borderId="15" xfId="0" applyFont="1" applyBorder="1" applyAlignment="1">
      <alignment horizontal="justify" vertical="center"/>
    </xf>
    <xf numFmtId="0" fontId="10" fillId="0" borderId="17" xfId="0" applyFont="1" applyBorder="1" applyAlignment="1">
      <alignment horizontal="justify" vertical="center"/>
    </xf>
    <xf numFmtId="165" fontId="10" fillId="0" borderId="9" xfId="1" applyNumberFormat="1" applyFont="1" applyFill="1" applyBorder="1" applyAlignment="1">
      <alignment horizontal="justify" vertical="center"/>
    </xf>
    <xf numFmtId="9" fontId="10" fillId="0" borderId="0" xfId="4" applyFont="1" applyBorder="1" applyAlignment="1">
      <alignment horizontal="justify" vertical="center"/>
    </xf>
    <xf numFmtId="0" fontId="10" fillId="0" borderId="0" xfId="0" applyFont="1" applyBorder="1" applyAlignment="1">
      <alignment vertical="center"/>
    </xf>
    <xf numFmtId="43" fontId="10" fillId="0" borderId="0" xfId="1" applyFont="1" applyBorder="1" applyAlignment="1">
      <alignment horizontal="center" vertical="center"/>
    </xf>
    <xf numFmtId="9" fontId="10" fillId="0" borderId="0" xfId="4" applyFont="1" applyBorder="1" applyAlignment="1">
      <alignment horizontal="center" vertical="center"/>
    </xf>
    <xf numFmtId="0" fontId="10" fillId="0" borderId="0" xfId="0" applyFont="1" applyBorder="1" applyAlignment="1">
      <alignment horizontal="distributed" vertical="center" wrapText="1"/>
    </xf>
    <xf numFmtId="165" fontId="10" fillId="0" borderId="0" xfId="1" applyNumberFormat="1" applyFont="1" applyBorder="1" applyAlignment="1">
      <alignment horizontal="justify" vertical="center"/>
    </xf>
    <xf numFmtId="0" fontId="10" fillId="0" borderId="27" xfId="0" applyFont="1" applyBorder="1" applyAlignment="1">
      <alignment horizontal="center" vertical="center"/>
    </xf>
    <xf numFmtId="9" fontId="10" fillId="0" borderId="8" xfId="4" applyFont="1" applyBorder="1" applyAlignment="1">
      <alignment horizontal="justify" vertical="center"/>
    </xf>
    <xf numFmtId="0" fontId="10" fillId="0" borderId="14" xfId="0" applyFont="1" applyBorder="1" applyAlignment="1">
      <alignment horizontal="justify" vertical="center"/>
    </xf>
    <xf numFmtId="0" fontId="10" fillId="0" borderId="28" xfId="0" applyFont="1" applyBorder="1" applyAlignment="1">
      <alignment horizontal="center" vertical="center"/>
    </xf>
    <xf numFmtId="9" fontId="10" fillId="0" borderId="9" xfId="4" applyFont="1" applyBorder="1" applyAlignment="1">
      <alignment horizontal="justify" vertical="center"/>
    </xf>
    <xf numFmtId="0" fontId="10" fillId="0" borderId="15" xfId="0" applyFont="1" applyBorder="1" applyAlignment="1">
      <alignment horizontal="center" vertical="center"/>
    </xf>
    <xf numFmtId="9" fontId="10" fillId="0" borderId="0" xfId="2" applyFont="1" applyAlignment="1">
      <alignment horizontal="center" vertical="center"/>
    </xf>
    <xf numFmtId="0" fontId="10" fillId="0" borderId="0" xfId="0" applyFont="1" applyAlignment="1">
      <alignment horizontal="justify"/>
    </xf>
    <xf numFmtId="165" fontId="10" fillId="0" borderId="0" xfId="1" applyNumberFormat="1" applyFont="1" applyAlignment="1">
      <alignment horizontal="center" vertical="center"/>
    </xf>
    <xf numFmtId="0" fontId="10" fillId="2" borderId="0" xfId="0" applyFont="1" applyFill="1" applyAlignment="1">
      <alignment horizontal="center" vertical="center"/>
    </xf>
    <xf numFmtId="0" fontId="10" fillId="7" borderId="0" xfId="0" applyFont="1" applyFill="1" applyAlignment="1">
      <alignment horizontal="center" vertical="center"/>
    </xf>
    <xf numFmtId="0" fontId="25" fillId="7" borderId="0" xfId="0" applyFont="1" applyFill="1" applyAlignment="1">
      <alignment horizontal="center" vertical="center"/>
    </xf>
    <xf numFmtId="0" fontId="25" fillId="0" borderId="0" xfId="0" applyFont="1" applyAlignment="1">
      <alignment horizontal="center" vertical="center"/>
    </xf>
    <xf numFmtId="0" fontId="10" fillId="4" borderId="8" xfId="3" applyFont="1" applyFill="1" applyBorder="1" applyAlignment="1">
      <alignment horizontal="center" vertical="center" wrapText="1"/>
    </xf>
    <xf numFmtId="0" fontId="10" fillId="0" borderId="8" xfId="0" applyFont="1" applyFill="1" applyBorder="1" applyAlignment="1">
      <alignment horizontal="center" vertical="distributed" wrapText="1"/>
    </xf>
    <xf numFmtId="9" fontId="10" fillId="0" borderId="8" xfId="2" applyFont="1" applyFill="1" applyBorder="1" applyAlignment="1">
      <alignment horizontal="center" vertical="center" wrapText="1"/>
    </xf>
    <xf numFmtId="0" fontId="10" fillId="4" borderId="8" xfId="7" applyNumberFormat="1" applyFont="1" applyFill="1" applyBorder="1" applyAlignment="1">
      <alignment horizontal="justify" vertical="center" wrapText="1"/>
    </xf>
    <xf numFmtId="0" fontId="10" fillId="0" borderId="9" xfId="0" applyFont="1" applyFill="1" applyBorder="1" applyAlignment="1">
      <alignment horizontal="center" vertical="distributed" wrapText="1"/>
    </xf>
    <xf numFmtId="0" fontId="10" fillId="0" borderId="9" xfId="0" applyFont="1" applyBorder="1" applyAlignment="1">
      <alignment horizontal="left" vertical="center" wrapText="1"/>
    </xf>
    <xf numFmtId="0" fontId="10" fillId="4" borderId="9" xfId="3" applyFont="1" applyFill="1" applyBorder="1" applyAlignment="1">
      <alignment horizontal="center" vertical="center" wrapText="1"/>
    </xf>
    <xf numFmtId="0" fontId="10" fillId="0" borderId="12" xfId="3" applyFont="1" applyFill="1" applyBorder="1" applyAlignment="1">
      <alignment horizontal="justify" vertical="center" wrapText="1"/>
    </xf>
    <xf numFmtId="9" fontId="10" fillId="0" borderId="9" xfId="2" applyFont="1" applyFill="1" applyBorder="1" applyAlignment="1">
      <alignment horizontal="center" vertical="center" wrapText="1"/>
    </xf>
    <xf numFmtId="0" fontId="10" fillId="0" borderId="9" xfId="0" applyNumberFormat="1" applyFont="1" applyFill="1" applyBorder="1" applyAlignment="1">
      <alignment horizontal="center" vertical="center"/>
    </xf>
    <xf numFmtId="1" fontId="10" fillId="0" borderId="9" xfId="0" applyNumberFormat="1" applyFont="1" applyFill="1" applyBorder="1" applyAlignment="1">
      <alignment horizontal="center" vertical="center"/>
    </xf>
    <xf numFmtId="9" fontId="10" fillId="0" borderId="9" xfId="0" applyNumberFormat="1" applyFont="1" applyFill="1" applyBorder="1" applyAlignment="1">
      <alignment horizontal="center" vertical="center"/>
    </xf>
    <xf numFmtId="0" fontId="10" fillId="4" borderId="9" xfId="3" applyFont="1" applyFill="1" applyBorder="1" applyAlignment="1">
      <alignment horizontal="justify" vertical="center" wrapText="1"/>
    </xf>
    <xf numFmtId="0" fontId="10" fillId="0" borderId="8" xfId="0" applyFont="1" applyFill="1" applyBorder="1" applyAlignment="1">
      <alignment horizontal="left" vertical="center" wrapText="1"/>
    </xf>
    <xf numFmtId="0" fontId="10" fillId="0" borderId="0" xfId="0" applyFont="1" applyFill="1" applyAlignment="1">
      <alignment horizontal="justify"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NumberFormat="1" applyFont="1" applyBorder="1" applyAlignment="1">
      <alignment horizontal="center" vertical="center" wrapText="1"/>
    </xf>
    <xf numFmtId="9" fontId="10" fillId="0" borderId="9" xfId="2" applyFont="1" applyBorder="1" applyAlignment="1">
      <alignment horizontal="center" vertical="center" wrapText="1"/>
    </xf>
    <xf numFmtId="0" fontId="10" fillId="0" borderId="17" xfId="0" applyFont="1" applyBorder="1" applyAlignment="1">
      <alignment horizontal="justify" vertical="center" wrapText="1"/>
    </xf>
    <xf numFmtId="1" fontId="10" fillId="0" borderId="9" xfId="0" applyNumberFormat="1" applyFont="1" applyFill="1" applyBorder="1" applyAlignment="1">
      <alignment horizontal="justify" vertical="center" wrapText="1"/>
    </xf>
    <xf numFmtId="13" fontId="10" fillId="4" borderId="9" xfId="0" applyNumberFormat="1" applyFont="1" applyFill="1" applyBorder="1" applyAlignment="1">
      <alignment horizontal="center" vertical="center"/>
    </xf>
    <xf numFmtId="1" fontId="10" fillId="0" borderId="8" xfId="0" applyNumberFormat="1" applyFont="1" applyFill="1" applyBorder="1" applyAlignment="1">
      <alignment horizontal="justify" vertical="center" wrapText="1"/>
    </xf>
    <xf numFmtId="9" fontId="10" fillId="0" borderId="8" xfId="2" applyFont="1" applyBorder="1" applyAlignment="1">
      <alignment horizontal="center" vertical="center" wrapText="1"/>
    </xf>
    <xf numFmtId="1" fontId="10" fillId="0" borderId="9" xfId="0" applyNumberFormat="1" applyFont="1" applyBorder="1" applyAlignment="1">
      <alignment horizontal="center" vertical="center" wrapText="1"/>
    </xf>
    <xf numFmtId="1" fontId="10" fillId="0" borderId="9" xfId="0" applyNumberFormat="1" applyFont="1" applyFill="1" applyBorder="1" applyAlignment="1">
      <alignment horizontal="left" vertical="center" wrapText="1"/>
    </xf>
    <xf numFmtId="0" fontId="10" fillId="0" borderId="15" xfId="0" applyFont="1" applyFill="1" applyBorder="1" applyAlignment="1">
      <alignment horizontal="justify" vertical="center"/>
    </xf>
    <xf numFmtId="1" fontId="10" fillId="0" borderId="9" xfId="2" applyNumberFormat="1" applyFont="1" applyBorder="1" applyAlignment="1">
      <alignment horizontal="center" vertical="center" wrapText="1"/>
    </xf>
    <xf numFmtId="0" fontId="10" fillId="0" borderId="9" xfId="2" applyNumberFormat="1" applyFont="1" applyBorder="1" applyAlignment="1">
      <alignment horizontal="center" vertical="center" wrapText="1"/>
    </xf>
    <xf numFmtId="167" fontId="10" fillId="0" borderId="9" xfId="0" applyNumberFormat="1" applyFont="1" applyBorder="1" applyAlignment="1">
      <alignment horizontal="center" vertical="center" wrapText="1"/>
    </xf>
    <xf numFmtId="0" fontId="10" fillId="0" borderId="16" xfId="0" applyFont="1" applyFill="1" applyBorder="1" applyAlignment="1">
      <alignment horizontal="justify" vertical="center"/>
    </xf>
    <xf numFmtId="0" fontId="10" fillId="0" borderId="12"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9" fontId="10" fillId="0" borderId="12" xfId="2" applyFont="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Border="1" applyAlignment="1">
      <alignment horizontal="center" vertical="center" wrapText="1"/>
    </xf>
    <xf numFmtId="165" fontId="25" fillId="0" borderId="4" xfId="1" applyNumberFormat="1" applyFont="1" applyBorder="1" applyAlignment="1">
      <alignment horizontal="center" vertical="center" wrapText="1"/>
    </xf>
    <xf numFmtId="9" fontId="25" fillId="0" borderId="4" xfId="2" applyFont="1" applyBorder="1" applyAlignment="1">
      <alignment horizontal="center" vertical="center" wrapText="1"/>
    </xf>
    <xf numFmtId="165" fontId="10" fillId="0" borderId="4" xfId="0" applyNumberFormat="1" applyFont="1" applyBorder="1" applyAlignment="1">
      <alignment horizontal="justify" vertical="center" wrapText="1"/>
    </xf>
    <xf numFmtId="165" fontId="10" fillId="0" borderId="4" xfId="0" applyNumberFormat="1" applyFont="1" applyBorder="1" applyAlignment="1">
      <alignment horizontal="justify" wrapText="1"/>
    </xf>
    <xf numFmtId="1" fontId="25" fillId="0" borderId="4" xfId="0" applyNumberFormat="1" applyFont="1" applyBorder="1" applyAlignment="1">
      <alignment horizontal="center" vertical="center" wrapText="1"/>
    </xf>
    <xf numFmtId="9" fontId="10" fillId="0" borderId="8" xfId="2" applyFont="1" applyBorder="1" applyAlignment="1">
      <alignment horizontal="center" vertical="center"/>
    </xf>
    <xf numFmtId="0" fontId="10" fillId="0" borderId="8" xfId="0" applyFont="1" applyBorder="1" applyAlignment="1">
      <alignment horizontal="justify"/>
    </xf>
    <xf numFmtId="165" fontId="10" fillId="0" borderId="8" xfId="1" applyNumberFormat="1" applyFont="1" applyBorder="1" applyAlignment="1">
      <alignment horizontal="center" vertical="center"/>
    </xf>
    <xf numFmtId="9" fontId="10" fillId="0" borderId="9" xfId="2" applyFont="1" applyBorder="1" applyAlignment="1">
      <alignment horizontal="center" vertical="center"/>
    </xf>
    <xf numFmtId="0" fontId="10" fillId="0" borderId="9" xfId="0" applyFont="1" applyBorder="1" applyAlignment="1">
      <alignment horizontal="justify"/>
    </xf>
    <xf numFmtId="43" fontId="10" fillId="0" borderId="17" xfId="1" applyFont="1" applyBorder="1" applyAlignment="1">
      <alignment horizontal="left" vertical="center"/>
    </xf>
    <xf numFmtId="3" fontId="10" fillId="0" borderId="0" xfId="0" applyNumberFormat="1" applyFont="1" applyAlignment="1">
      <alignment horizontal="justify"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25" fillId="5" borderId="19"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justify" vertical="center"/>
    </xf>
    <xf numFmtId="0" fontId="25" fillId="3" borderId="3" xfId="0" applyFont="1" applyFill="1" applyBorder="1" applyAlignment="1">
      <alignment horizontal="center" vertical="center" wrapText="1"/>
    </xf>
    <xf numFmtId="3" fontId="25" fillId="3" borderId="4" xfId="0" applyNumberFormat="1" applyFont="1" applyFill="1" applyBorder="1" applyAlignment="1">
      <alignment horizontal="center" vertical="center" wrapText="1"/>
    </xf>
    <xf numFmtId="9" fontId="25" fillId="3" borderId="4" xfId="2" applyFont="1" applyFill="1" applyBorder="1" applyAlignment="1">
      <alignment horizontal="center" vertical="center" wrapText="1"/>
    </xf>
    <xf numFmtId="43" fontId="25" fillId="3" borderId="4" xfId="1" applyFont="1" applyFill="1" applyBorder="1" applyAlignment="1">
      <alignment horizontal="center" vertical="center" wrapText="1"/>
    </xf>
    <xf numFmtId="0" fontId="25" fillId="3" borderId="4" xfId="0" applyFont="1" applyFill="1" applyBorder="1" applyAlignment="1">
      <alignment horizontal="center" vertical="center"/>
    </xf>
    <xf numFmtId="0" fontId="10" fillId="0" borderId="8" xfId="0" applyFont="1" applyBorder="1" applyAlignment="1">
      <alignment horizontal="justify" vertical="center" wrapText="1"/>
    </xf>
    <xf numFmtId="3" fontId="10" fillId="0" borderId="8" xfId="0" applyNumberFormat="1" applyFont="1" applyFill="1" applyBorder="1" applyAlignment="1">
      <alignment horizontal="center" vertical="center" wrapText="1"/>
    </xf>
    <xf numFmtId="0" fontId="10" fillId="0" borderId="8" xfId="5" applyFont="1" applyFill="1" applyBorder="1" applyAlignment="1">
      <alignment horizontal="justify" vertical="center" wrapText="1"/>
    </xf>
    <xf numFmtId="3" fontId="10" fillId="0" borderId="9" xfId="0" applyNumberFormat="1" applyFont="1" applyFill="1" applyBorder="1" applyAlignment="1">
      <alignment horizontal="center" vertical="center" wrapText="1"/>
    </xf>
    <xf numFmtId="0" fontId="10" fillId="0" borderId="12" xfId="0" applyFont="1" applyBorder="1" applyAlignment="1">
      <alignment vertical="center"/>
    </xf>
    <xf numFmtId="0" fontId="10" fillId="0" borderId="9" xfId="0" applyNumberFormat="1" applyFont="1" applyFill="1" applyBorder="1" applyAlignment="1">
      <alignment horizontal="justify" vertical="center" wrapText="1"/>
    </xf>
    <xf numFmtId="0" fontId="10" fillId="0" borderId="12" xfId="5" applyFont="1" applyFill="1" applyBorder="1" applyAlignment="1">
      <alignment vertical="center" wrapText="1"/>
    </xf>
    <xf numFmtId="0" fontId="10" fillId="0" borderId="9" xfId="5" applyFont="1" applyFill="1" applyBorder="1" applyAlignment="1">
      <alignment horizontal="justify" vertical="center" wrapText="1"/>
    </xf>
    <xf numFmtId="0" fontId="10" fillId="0" borderId="8" xfId="0" applyFont="1" applyFill="1" applyBorder="1" applyAlignment="1">
      <alignment vertical="center" wrapText="1"/>
    </xf>
    <xf numFmtId="0" fontId="10" fillId="0" borderId="9" xfId="0" applyNumberFormat="1" applyFont="1" applyFill="1" applyBorder="1" applyAlignment="1">
      <alignment horizontal="justify" vertical="center"/>
    </xf>
    <xf numFmtId="0" fontId="10" fillId="0" borderId="12" xfId="3" applyFont="1" applyFill="1" applyBorder="1" applyAlignment="1">
      <alignment horizontal="center" vertical="center" wrapText="1"/>
    </xf>
    <xf numFmtId="9" fontId="10" fillId="0" borderId="12" xfId="2" applyFont="1" applyBorder="1" applyAlignment="1">
      <alignment horizontal="justify" vertical="center" wrapText="1"/>
    </xf>
    <xf numFmtId="0" fontId="10" fillId="0" borderId="12" xfId="6" applyFont="1" applyFill="1" applyBorder="1" applyAlignment="1">
      <alignment horizontal="justify" vertical="center" wrapText="1"/>
    </xf>
    <xf numFmtId="165" fontId="10" fillId="4" borderId="0" xfId="1" applyNumberFormat="1" applyFont="1" applyFill="1" applyAlignment="1">
      <alignment horizontal="center" vertical="center"/>
    </xf>
    <xf numFmtId="165" fontId="10" fillId="0" borderId="12" xfId="1" applyNumberFormat="1" applyFont="1" applyFill="1" applyBorder="1" applyAlignment="1">
      <alignment horizontal="center" vertical="center"/>
    </xf>
    <xf numFmtId="9" fontId="10" fillId="0" borderId="12" xfId="2" applyFont="1" applyFill="1" applyBorder="1" applyAlignment="1">
      <alignment horizontal="center" vertical="center"/>
    </xf>
    <xf numFmtId="0" fontId="10" fillId="0" borderId="12" xfId="0" applyFont="1" applyBorder="1" applyAlignment="1">
      <alignment horizontal="justify" vertical="center" wrapText="1"/>
    </xf>
    <xf numFmtId="0" fontId="10" fillId="0" borderId="12" xfId="0" applyFont="1" applyBorder="1" applyAlignment="1">
      <alignment horizontal="center" vertical="center" wrapText="1"/>
    </xf>
    <xf numFmtId="0" fontId="10" fillId="0" borderId="63" xfId="0" applyFont="1" applyBorder="1" applyAlignment="1">
      <alignment horizontal="center" vertical="center" wrapText="1"/>
    </xf>
    <xf numFmtId="9" fontId="10" fillId="0" borderId="4" xfId="2" applyFont="1" applyBorder="1" applyAlignment="1">
      <alignment horizontal="justify" vertical="center" wrapText="1"/>
    </xf>
    <xf numFmtId="1" fontId="25" fillId="0" borderId="4" xfId="1" applyNumberFormat="1" applyFont="1" applyBorder="1" applyAlignment="1">
      <alignment horizontal="center" vertical="center" wrapText="1"/>
    </xf>
    <xf numFmtId="3" fontId="10" fillId="0" borderId="14" xfId="0" applyNumberFormat="1" applyFont="1" applyBorder="1" applyAlignment="1">
      <alignment horizontal="left" vertical="center" wrapText="1"/>
    </xf>
    <xf numFmtId="0" fontId="25" fillId="0" borderId="9" xfId="0" applyFont="1" applyFill="1" applyBorder="1" applyAlignment="1">
      <alignment vertical="center" wrapText="1"/>
    </xf>
    <xf numFmtId="3" fontId="26" fillId="0" borderId="17" xfId="0" applyNumberFormat="1" applyFont="1" applyBorder="1" applyAlignment="1">
      <alignment horizontal="left" vertical="center"/>
    </xf>
    <xf numFmtId="0" fontId="25" fillId="0" borderId="17" xfId="0" applyFont="1" applyBorder="1" applyAlignment="1">
      <alignment vertical="center" wrapText="1"/>
    </xf>
    <xf numFmtId="0" fontId="26" fillId="0" borderId="17" xfId="0" applyFont="1" applyBorder="1" applyAlignment="1">
      <alignment horizontal="left" vertical="center"/>
    </xf>
    <xf numFmtId="43" fontId="25" fillId="0" borderId="15" xfId="1" applyFont="1" applyBorder="1" applyAlignment="1">
      <alignment horizontal="center" vertical="center"/>
    </xf>
    <xf numFmtId="9" fontId="10" fillId="0" borderId="17" xfId="2" applyFont="1" applyBorder="1" applyAlignment="1">
      <alignment horizontal="center" vertical="center"/>
    </xf>
    <xf numFmtId="3" fontId="10" fillId="0" borderId="9" xfId="0" applyNumberFormat="1" applyFont="1" applyBorder="1" applyAlignment="1">
      <alignment horizontal="justify" vertical="center"/>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10" fillId="0" borderId="9" xfId="7" applyNumberFormat="1" applyFont="1" applyFill="1" applyBorder="1" applyAlignment="1">
      <alignment horizontal="justify" vertical="center" wrapText="1"/>
    </xf>
    <xf numFmtId="0" fontId="10" fillId="0" borderId="21" xfId="0" applyFont="1" applyFill="1" applyBorder="1" applyAlignment="1">
      <alignment horizontal="justify" vertical="center" wrapText="1"/>
    </xf>
    <xf numFmtId="2" fontId="2" fillId="0" borderId="16" xfId="0" applyNumberFormat="1" applyFont="1" applyFill="1" applyBorder="1" applyAlignment="1">
      <alignment horizontal="center" vertical="center" wrapText="1"/>
    </xf>
    <xf numFmtId="165" fontId="2" fillId="0" borderId="0" xfId="1" applyNumberFormat="1" applyFont="1" applyFill="1" applyAlignment="1">
      <alignment horizontal="center" vertical="center"/>
    </xf>
    <xf numFmtId="0" fontId="6" fillId="0" borderId="9" xfId="5" applyFont="1" applyFill="1" applyBorder="1" applyAlignment="1">
      <alignment horizontal="left" vertical="center"/>
    </xf>
    <xf numFmtId="0" fontId="6" fillId="0" borderId="12" xfId="5" applyFont="1" applyFill="1" applyBorder="1" applyAlignment="1">
      <alignment horizontal="justify" vertical="center"/>
    </xf>
    <xf numFmtId="172" fontId="27" fillId="0" borderId="0" xfId="0" applyNumberFormat="1" applyFont="1" applyFill="1" applyAlignment="1">
      <alignment horizontal="right" vertical="center"/>
    </xf>
    <xf numFmtId="0" fontId="6" fillId="6" borderId="9" xfId="0" applyFont="1" applyFill="1" applyBorder="1" applyAlignment="1">
      <alignment horizontal="justify" vertical="center" wrapText="1"/>
    </xf>
    <xf numFmtId="43" fontId="2" fillId="0" borderId="0" xfId="1" applyFont="1" applyFill="1" applyAlignment="1">
      <alignment horizontal="center" vertical="center"/>
    </xf>
    <xf numFmtId="165" fontId="2" fillId="0" borderId="9" xfId="1" applyNumberFormat="1" applyFont="1" applyFill="1" applyBorder="1" applyAlignment="1">
      <alignment horizontal="center" vertical="center"/>
    </xf>
    <xf numFmtId="9" fontId="2" fillId="0" borderId="8" xfId="4" applyFont="1" applyFill="1" applyBorder="1" applyAlignment="1">
      <alignment horizontal="center" vertical="center"/>
    </xf>
    <xf numFmtId="0" fontId="2" fillId="0" borderId="8" xfId="0" applyFont="1" applyFill="1" applyBorder="1" applyAlignment="1">
      <alignment horizontal="center" vertical="center"/>
    </xf>
    <xf numFmtId="0" fontId="10" fillId="0" borderId="9" xfId="0" applyFont="1" applyFill="1" applyBorder="1" applyAlignment="1">
      <alignment horizontal="center" vertical="center"/>
    </xf>
    <xf numFmtId="9" fontId="10" fillId="0" borderId="9" xfId="4" applyFont="1" applyFill="1" applyBorder="1" applyAlignment="1">
      <alignment horizontal="center" vertical="center"/>
    </xf>
    <xf numFmtId="0" fontId="2" fillId="0" borderId="15" xfId="0" applyFont="1" applyBorder="1" applyAlignment="1">
      <alignment horizontal="center" vertical="center"/>
    </xf>
    <xf numFmtId="172" fontId="27" fillId="0" borderId="9" xfId="0" applyNumberFormat="1" applyFont="1" applyFill="1" applyBorder="1" applyAlignment="1">
      <alignment horizontal="right" vertical="center"/>
    </xf>
    <xf numFmtId="43" fontId="16" fillId="0" borderId="9" xfId="3" applyNumberFormat="1" applyFont="1" applyFill="1" applyBorder="1" applyAlignment="1">
      <alignment horizontal="center" vertical="center" wrapText="1"/>
    </xf>
    <xf numFmtId="0" fontId="10" fillId="0" borderId="11" xfId="0" applyFont="1" applyBorder="1" applyAlignment="1">
      <alignment horizontal="center" vertical="center"/>
    </xf>
    <xf numFmtId="0" fontId="4" fillId="2" borderId="3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9" fontId="4" fillId="3" borderId="4" xfId="2"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2" fillId="0" borderId="7"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8" xfId="0" applyFont="1" applyFill="1" applyBorder="1" applyAlignment="1">
      <alignment horizontal="justify" vertical="center" wrapText="1"/>
    </xf>
    <xf numFmtId="49" fontId="2" fillId="0" borderId="6" xfId="5" applyNumberFormat="1" applyFont="1" applyFill="1" applyBorder="1" applyAlignment="1">
      <alignment horizontal="left" vertical="center" wrapText="1"/>
    </xf>
    <xf numFmtId="49" fontId="2" fillId="0" borderId="8" xfId="5" applyNumberFormat="1" applyFont="1" applyFill="1" applyBorder="1" applyAlignment="1">
      <alignment horizontal="left" vertical="center" wrapText="1"/>
    </xf>
    <xf numFmtId="165" fontId="2" fillId="0" borderId="7" xfId="1" applyNumberFormat="1" applyFont="1" applyFill="1" applyBorder="1" applyAlignment="1">
      <alignment horizontal="center" vertical="center" wrapText="1"/>
    </xf>
    <xf numFmtId="165" fontId="2" fillId="0" borderId="6" xfId="1" applyNumberFormat="1" applyFont="1" applyFill="1" applyBorder="1" applyAlignment="1">
      <alignment horizontal="center" vertical="center" wrapText="1"/>
    </xf>
    <xf numFmtId="165" fontId="2" fillId="0" borderId="8" xfId="1" applyNumberFormat="1" applyFont="1" applyFill="1" applyBorder="1" applyAlignment="1">
      <alignment horizontal="center" vertical="center" wrapText="1"/>
    </xf>
    <xf numFmtId="9" fontId="2" fillId="0" borderId="7" xfId="2" applyFont="1" applyFill="1" applyBorder="1" applyAlignment="1">
      <alignment horizontal="center" vertical="center" wrapText="1"/>
    </xf>
    <xf numFmtId="9" fontId="2" fillId="0" borderId="6" xfId="2" applyFont="1" applyFill="1" applyBorder="1" applyAlignment="1">
      <alignment horizontal="center" vertical="center" wrapText="1"/>
    </xf>
    <xf numFmtId="9" fontId="2" fillId="0" borderId="8" xfId="2"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25" fillId="3" borderId="4" xfId="0" applyFont="1" applyFill="1" applyBorder="1" applyAlignment="1">
      <alignment horizontal="center" vertical="center" wrapText="1"/>
    </xf>
    <xf numFmtId="43" fontId="4" fillId="3" borderId="4" xfId="1" applyFont="1" applyFill="1" applyBorder="1" applyAlignment="1">
      <alignment horizontal="center" vertical="center" wrapText="1"/>
    </xf>
    <xf numFmtId="165" fontId="4" fillId="3" borderId="4" xfId="1" applyNumberFormat="1" applyFont="1" applyFill="1" applyBorder="1" applyAlignment="1">
      <alignment horizontal="center" vertical="center" wrapText="1"/>
    </xf>
    <xf numFmtId="9" fontId="5" fillId="3" borderId="5" xfId="2" applyFont="1" applyFill="1" applyBorder="1" applyAlignment="1">
      <alignment horizontal="center" vertical="center" wrapText="1"/>
    </xf>
    <xf numFmtId="9" fontId="5" fillId="3" borderId="24" xfId="2" applyFont="1" applyFill="1" applyBorder="1" applyAlignment="1">
      <alignment horizontal="center" vertical="center" wrapText="1"/>
    </xf>
    <xf numFmtId="0" fontId="5" fillId="3" borderId="4" xfId="0" applyFont="1" applyFill="1" applyBorder="1" applyAlignment="1">
      <alignment horizontal="center" vertical="center" wrapText="1"/>
    </xf>
    <xf numFmtId="165" fontId="2" fillId="0" borderId="7" xfId="1" applyNumberFormat="1" applyFont="1" applyBorder="1" applyAlignment="1">
      <alignment horizontal="center" vertical="center" wrapText="1"/>
    </xf>
    <xf numFmtId="165" fontId="2" fillId="0" borderId="6" xfId="1" applyNumberFormat="1" applyFont="1" applyBorder="1" applyAlignment="1">
      <alignment horizontal="center" vertical="center" wrapText="1"/>
    </xf>
    <xf numFmtId="165" fontId="2" fillId="0" borderId="8" xfId="1"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9" fontId="2" fillId="0" borderId="12" xfId="2" applyFont="1" applyFill="1" applyBorder="1" applyAlignment="1">
      <alignment horizontal="center" vertical="center" wrapText="1"/>
    </xf>
    <xf numFmtId="0" fontId="6" fillId="0" borderId="12" xfId="5" applyFont="1" applyFill="1" applyBorder="1" applyAlignment="1">
      <alignment horizontal="justify" vertical="center" wrapText="1"/>
    </xf>
    <xf numFmtId="0" fontId="6" fillId="0" borderId="6" xfId="5" applyFont="1" applyFill="1" applyBorder="1" applyAlignment="1">
      <alignment horizontal="justify" vertical="center" wrapText="1"/>
    </xf>
    <xf numFmtId="0" fontId="6" fillId="0" borderId="8" xfId="5" applyFont="1" applyFill="1" applyBorder="1" applyAlignment="1">
      <alignment horizontal="justify" vertical="center" wrapText="1"/>
    </xf>
    <xf numFmtId="0" fontId="2" fillId="0" borderId="67" xfId="0" applyFont="1" applyFill="1" applyBorder="1" applyAlignment="1">
      <alignment horizontal="center" vertical="center" wrapText="1"/>
    </xf>
    <xf numFmtId="0" fontId="6" fillId="0" borderId="12" xfId="3" applyFont="1" applyFill="1" applyBorder="1" applyAlignment="1">
      <alignment horizontal="center" vertical="center" wrapText="1"/>
    </xf>
    <xf numFmtId="0" fontId="2" fillId="0" borderId="9" xfId="0" applyFont="1" applyFill="1" applyBorder="1" applyAlignment="1">
      <alignment horizontal="justify" vertical="center" wrapText="1"/>
    </xf>
    <xf numFmtId="165" fontId="2" fillId="0" borderId="12" xfId="1" applyNumberFormat="1" applyFont="1" applyFill="1" applyBorder="1" applyAlignment="1">
      <alignment horizontal="center" vertical="center" wrapText="1"/>
    </xf>
    <xf numFmtId="0" fontId="2" fillId="0" borderId="6" xfId="0" applyFont="1" applyFill="1" applyBorder="1" applyAlignment="1">
      <alignment vertical="center" wrapText="1"/>
    </xf>
    <xf numFmtId="0" fontId="2" fillId="0" borderId="8" xfId="0" applyFont="1" applyFill="1" applyBorder="1" applyAlignment="1">
      <alignment vertical="center" wrapText="1"/>
    </xf>
    <xf numFmtId="0" fontId="10" fillId="0" borderId="12" xfId="0" applyFont="1" applyFill="1" applyBorder="1" applyAlignment="1">
      <alignment horizontal="center" vertical="center" wrapText="1"/>
    </xf>
    <xf numFmtId="165" fontId="6" fillId="0" borderId="12" xfId="1" applyNumberFormat="1" applyFont="1" applyFill="1" applyBorder="1" applyAlignment="1">
      <alignment horizontal="left" vertical="center" wrapText="1"/>
    </xf>
    <xf numFmtId="165" fontId="6" fillId="0" borderId="6" xfId="1" applyNumberFormat="1" applyFont="1" applyFill="1" applyBorder="1" applyAlignment="1">
      <alignment horizontal="left" vertical="center" wrapText="1"/>
    </xf>
    <xf numFmtId="165" fontId="6" fillId="0" borderId="8" xfId="1" applyNumberFormat="1" applyFont="1" applyFill="1" applyBorder="1" applyAlignment="1">
      <alignment horizontal="left" vertical="center" wrapText="1"/>
    </xf>
    <xf numFmtId="43" fontId="6" fillId="0" borderId="12" xfId="1" applyFont="1" applyBorder="1" applyAlignment="1">
      <alignment horizontal="center" vertical="center" wrapText="1"/>
    </xf>
    <xf numFmtId="43" fontId="6" fillId="0" borderId="6" xfId="1" applyFont="1" applyBorder="1" applyAlignment="1">
      <alignment horizontal="center" vertical="center" wrapText="1"/>
    </xf>
    <xf numFmtId="43" fontId="6" fillId="0" borderId="8" xfId="1" applyFont="1" applyBorder="1" applyAlignment="1">
      <alignment horizontal="center" vertical="center" wrapText="1"/>
    </xf>
    <xf numFmtId="165" fontId="2" fillId="0" borderId="12"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8" xfId="1" applyNumberFormat="1" applyFont="1" applyFill="1" applyBorder="1" applyAlignment="1">
      <alignment horizontal="center" vertical="center"/>
    </xf>
    <xf numFmtId="9" fontId="6" fillId="0" borderId="12" xfId="2" applyFont="1" applyBorder="1" applyAlignment="1">
      <alignment horizontal="center" vertical="center" wrapText="1"/>
    </xf>
    <xf numFmtId="9" fontId="6" fillId="0" borderId="6" xfId="2" applyFont="1" applyBorder="1" applyAlignment="1">
      <alignment horizontal="center" vertical="center" wrapText="1"/>
    </xf>
    <xf numFmtId="9" fontId="6" fillId="0" borderId="8" xfId="2" applyFont="1" applyBorder="1" applyAlignment="1">
      <alignment horizontal="center" vertical="center" wrapText="1"/>
    </xf>
    <xf numFmtId="43" fontId="2" fillId="0" borderId="12" xfId="1" applyFont="1" applyFill="1" applyBorder="1" applyAlignment="1">
      <alignment horizontal="center" vertical="center"/>
    </xf>
    <xf numFmtId="43" fontId="2" fillId="0" borderId="6" xfId="1" applyFont="1" applyFill="1" applyBorder="1" applyAlignment="1">
      <alignment horizontal="center" vertical="center"/>
    </xf>
    <xf numFmtId="43" fontId="2" fillId="0" borderId="8" xfId="1" applyFont="1" applyFill="1" applyBorder="1" applyAlignment="1">
      <alignment horizontal="center" vertical="center"/>
    </xf>
    <xf numFmtId="9" fontId="2" fillId="0" borderId="12" xfId="2" applyFont="1" applyFill="1" applyBorder="1" applyAlignment="1">
      <alignment horizontal="center" vertical="center"/>
    </xf>
    <xf numFmtId="9" fontId="2" fillId="0" borderId="6" xfId="2" applyFont="1" applyFill="1" applyBorder="1" applyAlignment="1">
      <alignment horizontal="center" vertical="center"/>
    </xf>
    <xf numFmtId="9" fontId="2" fillId="0" borderId="8" xfId="2" applyFont="1" applyFill="1" applyBorder="1" applyAlignment="1">
      <alignment horizontal="center" vertical="center"/>
    </xf>
    <xf numFmtId="165" fontId="2" fillId="0" borderId="12" xfId="1" applyNumberFormat="1" applyFont="1" applyBorder="1" applyAlignment="1">
      <alignment horizontal="left" vertical="center" wrapText="1"/>
    </xf>
    <xf numFmtId="165" fontId="2" fillId="0" borderId="6" xfId="1" applyNumberFormat="1" applyFont="1" applyBorder="1" applyAlignment="1">
      <alignment horizontal="left" vertical="center" wrapText="1"/>
    </xf>
    <xf numFmtId="165" fontId="2" fillId="0" borderId="8" xfId="1" applyNumberFormat="1" applyFont="1" applyBorder="1" applyAlignment="1">
      <alignment horizontal="left" vertical="center" wrapText="1"/>
    </xf>
    <xf numFmtId="9" fontId="6" fillId="0" borderId="12" xfId="2" applyFont="1" applyFill="1" applyBorder="1" applyAlignment="1">
      <alignment horizontal="center" vertical="center" wrapText="1"/>
    </xf>
    <xf numFmtId="9" fontId="6" fillId="0" borderId="6" xfId="2" applyFont="1" applyFill="1" applyBorder="1" applyAlignment="1">
      <alignment horizontal="center" vertical="center" wrapText="1"/>
    </xf>
    <xf numFmtId="9" fontId="6" fillId="0" borderId="8" xfId="2" applyFont="1" applyFill="1" applyBorder="1" applyAlignment="1">
      <alignment horizontal="center" vertical="center" wrapText="1"/>
    </xf>
    <xf numFmtId="0" fontId="2" fillId="0" borderId="62"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49" fontId="2" fillId="0" borderId="12" xfId="5" applyNumberFormat="1" applyFont="1" applyFill="1" applyBorder="1" applyAlignment="1">
      <alignment horizontal="center" vertical="center" wrapText="1"/>
    </xf>
    <xf numFmtId="49" fontId="2" fillId="0" borderId="6" xfId="5" applyNumberFormat="1" applyFont="1" applyFill="1" applyBorder="1" applyAlignment="1">
      <alignment horizontal="center" vertical="center" wrapText="1"/>
    </xf>
    <xf numFmtId="49" fontId="2" fillId="0" borderId="8" xfId="5" applyNumberFormat="1" applyFont="1" applyFill="1" applyBorder="1" applyAlignment="1">
      <alignment horizontal="center" vertical="center" wrapText="1"/>
    </xf>
    <xf numFmtId="0" fontId="6" fillId="0" borderId="12" xfId="3" applyFont="1" applyFill="1" applyBorder="1" applyAlignment="1">
      <alignment horizontal="justify" vertical="center" wrapText="1"/>
    </xf>
    <xf numFmtId="0" fontId="6" fillId="0" borderId="6" xfId="3" applyFont="1" applyFill="1" applyBorder="1" applyAlignment="1">
      <alignment horizontal="justify" vertical="center" wrapText="1"/>
    </xf>
    <xf numFmtId="0" fontId="6" fillId="0" borderId="8" xfId="3" applyFont="1" applyFill="1" applyBorder="1" applyAlignment="1">
      <alignment horizontal="justify" vertical="center" wrapText="1"/>
    </xf>
    <xf numFmtId="9" fontId="2" fillId="0" borderId="12" xfId="0" applyNumberFormat="1" applyFont="1" applyFill="1" applyBorder="1" applyAlignment="1">
      <alignment horizontal="center" vertical="center" wrapText="1"/>
    </xf>
    <xf numFmtId="43" fontId="6" fillId="0" borderId="12" xfId="1" applyFont="1" applyFill="1" applyBorder="1" applyAlignment="1">
      <alignment horizontal="center" vertical="center" wrapText="1"/>
    </xf>
    <xf numFmtId="43" fontId="6" fillId="0" borderId="6" xfId="1" applyFont="1" applyFill="1" applyBorder="1" applyAlignment="1">
      <alignment horizontal="center" vertical="center" wrapText="1"/>
    </xf>
    <xf numFmtId="43" fontId="6" fillId="0" borderId="8" xfId="1" applyFont="1" applyFill="1" applyBorder="1" applyAlignment="1">
      <alignment horizontal="center" vertical="center" wrapText="1"/>
    </xf>
    <xf numFmtId="165" fontId="2" fillId="0" borderId="12" xfId="1" applyNumberFormat="1" applyFont="1" applyBorder="1" applyAlignment="1">
      <alignment horizontal="center" vertical="center" wrapText="1"/>
    </xf>
    <xf numFmtId="43" fontId="2" fillId="0" borderId="12" xfId="1" applyFont="1" applyFill="1" applyBorder="1" applyAlignment="1">
      <alignment horizontal="center" vertical="center" wrapText="1"/>
    </xf>
    <xf numFmtId="43" fontId="2" fillId="0" borderId="6" xfId="1" applyFont="1" applyFill="1" applyBorder="1" applyAlignment="1">
      <alignment horizontal="center" vertical="center" wrapText="1"/>
    </xf>
    <xf numFmtId="43" fontId="2" fillId="0" borderId="8" xfId="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10" fillId="0" borderId="8" xfId="3" applyFont="1" applyFill="1" applyBorder="1" applyAlignment="1">
      <alignment horizontal="center" vertical="center" wrapText="1"/>
    </xf>
    <xf numFmtId="165" fontId="6" fillId="0" borderId="12" xfId="1" applyNumberFormat="1" applyFont="1" applyFill="1" applyBorder="1" applyAlignment="1">
      <alignment horizontal="center" vertical="center" wrapText="1"/>
    </xf>
    <xf numFmtId="165" fontId="6" fillId="0" borderId="6" xfId="1" applyNumberFormat="1" applyFont="1" applyFill="1" applyBorder="1" applyAlignment="1">
      <alignment horizontal="center" vertical="center" wrapText="1"/>
    </xf>
    <xf numFmtId="165" fontId="6" fillId="0" borderId="8" xfId="1" applyNumberFormat="1" applyFont="1" applyFill="1" applyBorder="1" applyAlignment="1">
      <alignment horizontal="center" vertical="center" wrapText="1"/>
    </xf>
    <xf numFmtId="0" fontId="2" fillId="0" borderId="12"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8" xfId="0" applyFont="1" applyBorder="1" applyAlignment="1">
      <alignment horizontal="justify" vertical="center" wrapText="1"/>
    </xf>
    <xf numFmtId="49" fontId="2" fillId="0" borderId="12" xfId="5" applyNumberFormat="1" applyFont="1" applyFill="1" applyBorder="1" applyAlignment="1">
      <alignment horizontal="left" vertical="center" wrapText="1"/>
    </xf>
    <xf numFmtId="0" fontId="6" fillId="0" borderId="12" xfId="5" applyFont="1" applyFill="1" applyBorder="1" applyAlignment="1">
      <alignment horizontal="left" vertical="center"/>
    </xf>
    <xf numFmtId="0" fontId="6" fillId="0" borderId="8" xfId="5" applyFont="1" applyFill="1" applyBorder="1" applyAlignment="1">
      <alignment horizontal="left" vertical="center"/>
    </xf>
    <xf numFmtId="165" fontId="6" fillId="0" borderId="12" xfId="1" applyNumberFormat="1" applyFont="1" applyBorder="1" applyAlignment="1">
      <alignment horizontal="center" vertical="center" wrapText="1"/>
    </xf>
    <xf numFmtId="165" fontId="6" fillId="0" borderId="6" xfId="1" applyNumberFormat="1" applyFont="1" applyBorder="1" applyAlignment="1">
      <alignment horizontal="center" vertical="center" wrapText="1"/>
    </xf>
    <xf numFmtId="165" fontId="6" fillId="0" borderId="8" xfId="1" applyNumberFormat="1" applyFont="1" applyBorder="1" applyAlignment="1">
      <alignment horizontal="center" vertical="center" wrapText="1"/>
    </xf>
    <xf numFmtId="0" fontId="2" fillId="0" borderId="67"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Fill="1" applyBorder="1" applyAlignment="1">
      <alignment horizontal="center" vertical="center" wrapText="1"/>
    </xf>
    <xf numFmtId="9" fontId="2" fillId="0" borderId="9" xfId="2" applyFont="1" applyFill="1" applyBorder="1" applyAlignment="1">
      <alignment horizontal="center" vertical="center" wrapText="1"/>
    </xf>
    <xf numFmtId="10" fontId="6" fillId="0" borderId="12" xfId="2" applyNumberFormat="1" applyFont="1" applyBorder="1" applyAlignment="1">
      <alignment horizontal="center" vertical="center" wrapText="1"/>
    </xf>
    <xf numFmtId="10" fontId="6" fillId="0" borderId="6" xfId="2" applyNumberFormat="1" applyFont="1" applyBorder="1" applyAlignment="1">
      <alignment horizontal="center" vertical="center" wrapText="1"/>
    </xf>
    <xf numFmtId="10" fontId="6" fillId="0" borderId="8" xfId="2" applyNumberFormat="1" applyFont="1" applyBorder="1" applyAlignment="1">
      <alignment horizontal="center" vertical="center" wrapText="1"/>
    </xf>
    <xf numFmtId="10" fontId="2" fillId="0" borderId="12" xfId="2" applyNumberFormat="1" applyFont="1" applyFill="1" applyBorder="1" applyAlignment="1">
      <alignment horizontal="center" vertical="center" wrapText="1"/>
    </xf>
    <xf numFmtId="10" fontId="2" fillId="0" borderId="6" xfId="2" applyNumberFormat="1" applyFont="1" applyFill="1" applyBorder="1" applyAlignment="1">
      <alignment horizontal="center" vertical="center" wrapText="1"/>
    </xf>
    <xf numFmtId="10" fontId="2" fillId="0" borderId="8" xfId="2" applyNumberFormat="1" applyFont="1" applyFill="1" applyBorder="1" applyAlignment="1">
      <alignment horizontal="center" vertical="center" wrapText="1"/>
    </xf>
    <xf numFmtId="0" fontId="2" fillId="0" borderId="33"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0" fontId="2" fillId="0" borderId="6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9" fontId="4" fillId="3" borderId="4" xfId="4"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9" fontId="2" fillId="0" borderId="12" xfId="4" applyFont="1" applyBorder="1" applyAlignment="1">
      <alignment horizontal="center" vertical="center"/>
    </xf>
    <xf numFmtId="9" fontId="2" fillId="0" borderId="6" xfId="4" applyFont="1" applyBorder="1" applyAlignment="1">
      <alignment horizontal="center" vertical="center"/>
    </xf>
    <xf numFmtId="3" fontId="2" fillId="0" borderId="9" xfId="0" applyNumberFormat="1"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4" fillId="0" borderId="21" xfId="0" applyFont="1" applyFill="1" applyBorder="1" applyAlignment="1">
      <alignment horizontal="left" vertical="center" wrapText="1"/>
    </xf>
    <xf numFmtId="165" fontId="2" fillId="4" borderId="6" xfId="1" applyNumberFormat="1" applyFont="1" applyFill="1" applyBorder="1" applyAlignment="1">
      <alignment horizontal="center" vertical="center"/>
    </xf>
    <xf numFmtId="9" fontId="2" fillId="0" borderId="6" xfId="4" applyFont="1" applyBorder="1" applyAlignment="1">
      <alignment horizontal="center" vertical="center" wrapText="1"/>
    </xf>
    <xf numFmtId="0" fontId="2" fillId="0" borderId="10" xfId="0" applyFont="1" applyBorder="1" applyAlignment="1">
      <alignment horizontal="justify" vertical="center" wrapText="1"/>
    </xf>
    <xf numFmtId="0" fontId="4" fillId="3" borderId="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9" xfId="0" applyFont="1" applyBorder="1" applyAlignment="1">
      <alignment horizontal="left" vertical="center" wrapText="1"/>
    </xf>
    <xf numFmtId="0" fontId="25"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3" fontId="10" fillId="0" borderId="67" xfId="0" applyNumberFormat="1" applyFont="1" applyFill="1" applyBorder="1" applyAlignment="1">
      <alignment horizontal="center" vertical="center" wrapText="1"/>
    </xf>
    <xf numFmtId="3" fontId="10" fillId="0" borderId="70" xfId="0"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12" xfId="0" applyFont="1" applyFill="1" applyBorder="1" applyAlignment="1">
      <alignment horizontal="left" vertical="center" wrapText="1"/>
    </xf>
    <xf numFmtId="0" fontId="10" fillId="0" borderId="8" xfId="0" applyFont="1" applyFill="1" applyBorder="1" applyAlignment="1">
      <alignment horizontal="left" vertical="center" wrapText="1"/>
    </xf>
    <xf numFmtId="3" fontId="10" fillId="0" borderId="12"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9" fontId="10" fillId="0" borderId="12" xfId="2" applyFont="1" applyFill="1" applyBorder="1" applyAlignment="1">
      <alignment horizontal="center" vertical="center" wrapText="1"/>
    </xf>
    <xf numFmtId="9" fontId="10" fillId="0" borderId="8" xfId="2" applyFont="1" applyFill="1" applyBorder="1" applyAlignment="1">
      <alignment horizontal="center" vertical="center" wrapText="1"/>
    </xf>
    <xf numFmtId="0" fontId="10" fillId="0" borderId="6" xfId="0" applyFont="1" applyFill="1" applyBorder="1" applyAlignment="1">
      <alignment horizontal="justify" vertical="center" wrapText="1"/>
    </xf>
    <xf numFmtId="165" fontId="10" fillId="0" borderId="12" xfId="1" applyNumberFormat="1" applyFont="1" applyFill="1" applyBorder="1" applyAlignment="1">
      <alignment horizontal="center" vertical="center" wrapText="1"/>
    </xf>
    <xf numFmtId="165" fontId="10" fillId="0" borderId="6" xfId="1" applyNumberFormat="1" applyFont="1" applyFill="1" applyBorder="1" applyAlignment="1">
      <alignment horizontal="center" vertical="center" wrapText="1"/>
    </xf>
    <xf numFmtId="165" fontId="10" fillId="0" borderId="8" xfId="1" applyNumberFormat="1" applyFont="1" applyFill="1" applyBorder="1" applyAlignment="1">
      <alignment horizontal="center" vertical="center" wrapText="1"/>
    </xf>
    <xf numFmtId="9" fontId="10" fillId="0" borderId="6" xfId="2"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66" xfId="0" applyFont="1" applyFill="1" applyBorder="1" applyAlignment="1">
      <alignment horizontal="center" vertical="center" wrapText="1"/>
    </xf>
    <xf numFmtId="9" fontId="10" fillId="0" borderId="12" xfId="2" applyFont="1" applyFill="1" applyBorder="1" applyAlignment="1">
      <alignment horizontal="justify" vertical="center" wrapText="1"/>
    </xf>
    <xf numFmtId="9" fontId="10" fillId="0" borderId="6" xfId="2" applyFont="1" applyFill="1" applyBorder="1" applyAlignment="1">
      <alignment horizontal="justify" vertical="center" wrapText="1"/>
    </xf>
    <xf numFmtId="9" fontId="10" fillId="0" borderId="8" xfId="2" applyFont="1" applyFill="1" applyBorder="1" applyAlignment="1">
      <alignment horizontal="justify" vertical="center" wrapText="1"/>
    </xf>
    <xf numFmtId="9" fontId="10" fillId="0" borderId="12" xfId="2" applyFont="1" applyFill="1" applyBorder="1" applyAlignment="1">
      <alignment horizontal="center" vertical="center"/>
    </xf>
    <xf numFmtId="9" fontId="10" fillId="0" borderId="6" xfId="2" applyFont="1" applyFill="1" applyBorder="1" applyAlignment="1">
      <alignment horizontal="center" vertical="center"/>
    </xf>
    <xf numFmtId="9" fontId="10" fillId="0" borderId="8" xfId="2" applyFont="1" applyFill="1" applyBorder="1" applyAlignment="1">
      <alignment horizontal="center" vertical="center"/>
    </xf>
    <xf numFmtId="0" fontId="10" fillId="0" borderId="12" xfId="0" applyNumberFormat="1" applyFont="1" applyFill="1" applyBorder="1" applyAlignment="1">
      <alignment horizontal="justify" vertical="center" wrapText="1"/>
    </xf>
    <xf numFmtId="0" fontId="10" fillId="0" borderId="6" xfId="0" applyNumberFormat="1" applyFont="1" applyFill="1" applyBorder="1" applyAlignment="1">
      <alignment horizontal="justify" vertical="center" wrapText="1"/>
    </xf>
    <xf numFmtId="0" fontId="10" fillId="0" borderId="8" xfId="0" applyNumberFormat="1" applyFont="1" applyFill="1" applyBorder="1" applyAlignment="1">
      <alignment horizontal="justify" vertical="center" wrapText="1"/>
    </xf>
    <xf numFmtId="165" fontId="10" fillId="0" borderId="12" xfId="1" applyNumberFormat="1" applyFont="1" applyFill="1" applyBorder="1" applyAlignment="1">
      <alignment horizontal="center" vertical="center"/>
    </xf>
    <xf numFmtId="165" fontId="10" fillId="0" borderId="6" xfId="1" applyNumberFormat="1" applyFont="1" applyFill="1" applyBorder="1" applyAlignment="1">
      <alignment horizontal="center" vertical="center"/>
    </xf>
    <xf numFmtId="165" fontId="10" fillId="0" borderId="8" xfId="1" applyNumberFormat="1" applyFont="1" applyFill="1" applyBorder="1" applyAlignment="1">
      <alignment horizontal="center" vertical="center"/>
    </xf>
    <xf numFmtId="0" fontId="10" fillId="0" borderId="6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12"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12" xfId="5" applyFont="1" applyFill="1" applyBorder="1" applyAlignment="1">
      <alignment horizontal="left" vertical="center" wrapText="1"/>
    </xf>
    <xf numFmtId="0" fontId="10" fillId="0" borderId="8" xfId="5" applyFont="1" applyFill="1" applyBorder="1" applyAlignment="1">
      <alignment horizontal="left" vertical="center" wrapText="1"/>
    </xf>
    <xf numFmtId="3" fontId="10" fillId="0" borderId="12"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165" fontId="10" fillId="0" borderId="12" xfId="1" applyNumberFormat="1" applyFont="1" applyBorder="1" applyAlignment="1">
      <alignment horizontal="center" vertical="center" wrapText="1"/>
    </xf>
    <xf numFmtId="165" fontId="10" fillId="0" borderId="6" xfId="1" applyNumberFormat="1" applyFont="1" applyBorder="1" applyAlignment="1">
      <alignment horizontal="center" vertical="center" wrapText="1"/>
    </xf>
    <xf numFmtId="165" fontId="10" fillId="0" borderId="8" xfId="1" applyNumberFormat="1" applyFont="1" applyBorder="1" applyAlignment="1">
      <alignment horizontal="center" vertical="center" wrapText="1"/>
    </xf>
    <xf numFmtId="9" fontId="10" fillId="0" borderId="12" xfId="2" applyFont="1" applyBorder="1" applyAlignment="1">
      <alignment horizontal="center" vertical="center" wrapText="1"/>
    </xf>
    <xf numFmtId="9" fontId="10" fillId="0" borderId="6" xfId="2" applyFont="1" applyBorder="1" applyAlignment="1">
      <alignment horizontal="center" vertical="center" wrapText="1"/>
    </xf>
    <xf numFmtId="9" fontId="10" fillId="0" borderId="8" xfId="2" applyFont="1" applyBorder="1" applyAlignment="1">
      <alignment horizontal="center" vertical="center" wrapText="1"/>
    </xf>
    <xf numFmtId="0" fontId="10" fillId="0" borderId="12" xfId="0" applyFont="1" applyBorder="1" applyAlignment="1">
      <alignment horizontal="justify" vertical="center"/>
    </xf>
    <xf numFmtId="0" fontId="10" fillId="0" borderId="6" xfId="0" applyFont="1" applyBorder="1" applyAlignment="1">
      <alignment horizontal="justify" vertical="center"/>
    </xf>
    <xf numFmtId="0" fontId="10" fillId="0" borderId="8" xfId="0" applyFont="1" applyBorder="1" applyAlignment="1">
      <alignment horizontal="justify" vertical="center"/>
    </xf>
    <xf numFmtId="9" fontId="10" fillId="0" borderId="12" xfId="2" applyNumberFormat="1" applyFont="1" applyBorder="1" applyAlignment="1">
      <alignment horizontal="center" vertical="center" wrapText="1"/>
    </xf>
    <xf numFmtId="9" fontId="10" fillId="0" borderId="6" xfId="2" applyNumberFormat="1" applyFont="1" applyBorder="1" applyAlignment="1">
      <alignment horizontal="center" vertical="center" wrapText="1"/>
    </xf>
    <xf numFmtId="9" fontId="10" fillId="0" borderId="8" xfId="2" applyNumberFormat="1" applyFont="1" applyBorder="1" applyAlignment="1">
      <alignment horizontal="center" vertical="center" wrapText="1"/>
    </xf>
    <xf numFmtId="0" fontId="10" fillId="0" borderId="12"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8" xfId="3" applyFont="1" applyBorder="1" applyAlignment="1">
      <alignment horizontal="center" vertical="center" wrapText="1"/>
    </xf>
    <xf numFmtId="3" fontId="10" fillId="0" borderId="12" xfId="1" applyNumberFormat="1" applyFont="1" applyFill="1" applyBorder="1" applyAlignment="1">
      <alignment horizontal="center" vertical="center"/>
    </xf>
    <xf numFmtId="3" fontId="10" fillId="0" borderId="8" xfId="1" applyNumberFormat="1" applyFont="1" applyFill="1" applyBorder="1" applyAlignment="1">
      <alignment horizontal="center" vertical="center"/>
    </xf>
    <xf numFmtId="43" fontId="10" fillId="0" borderId="8" xfId="1" applyFont="1" applyFill="1" applyBorder="1" applyAlignment="1">
      <alignment horizontal="center" vertical="center"/>
    </xf>
    <xf numFmtId="2" fontId="10" fillId="0" borderId="12" xfId="2" applyNumberFormat="1" applyFont="1" applyFill="1" applyBorder="1" applyAlignment="1">
      <alignment horizontal="center" vertical="center" wrapText="1"/>
    </xf>
    <xf numFmtId="2" fontId="10" fillId="0" borderId="8" xfId="2"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2"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43" fontId="9" fillId="0" borderId="16" xfId="18" applyNumberFormat="1" applyFont="1" applyFill="1" applyBorder="1" applyAlignment="1">
      <alignment horizontal="center" vertical="center" wrapText="1"/>
    </xf>
    <xf numFmtId="43" fontId="9" fillId="0" borderId="10" xfId="18" applyNumberFormat="1" applyFont="1" applyFill="1" applyBorder="1" applyAlignment="1">
      <alignment horizontal="center" vertical="center" wrapText="1"/>
    </xf>
    <xf numFmtId="43" fontId="9" fillId="0" borderId="13" xfId="18" applyNumberFormat="1" applyFont="1" applyFill="1" applyBorder="1" applyAlignment="1">
      <alignment horizontal="center" vertical="center" wrapText="1"/>
    </xf>
    <xf numFmtId="0" fontId="10" fillId="0" borderId="12" xfId="3" applyFont="1" applyBorder="1" applyAlignment="1">
      <alignment horizontal="justify" vertical="center" wrapText="1"/>
    </xf>
    <xf numFmtId="0" fontId="10" fillId="0" borderId="6" xfId="3" applyFont="1" applyBorder="1" applyAlignment="1">
      <alignment horizontal="justify" vertical="center" wrapText="1"/>
    </xf>
    <xf numFmtId="0" fontId="10" fillId="0" borderId="8" xfId="3" applyFont="1" applyBorder="1" applyAlignment="1">
      <alignment horizontal="justify" vertical="center" wrapText="1"/>
    </xf>
    <xf numFmtId="0" fontId="10" fillId="0" borderId="12" xfId="0" applyFont="1" applyBorder="1" applyAlignment="1">
      <alignment horizontal="left" vertical="center"/>
    </xf>
    <xf numFmtId="0" fontId="10" fillId="0" borderId="8" xfId="0" applyFont="1" applyBorder="1" applyAlignment="1">
      <alignment horizontal="left" vertical="center"/>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165" fontId="10" fillId="6" borderId="6" xfId="1" applyNumberFormat="1" applyFont="1" applyFill="1" applyBorder="1" applyAlignment="1">
      <alignment horizontal="center" vertical="center"/>
    </xf>
    <xf numFmtId="165" fontId="10" fillId="6" borderId="8" xfId="1"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0" fontId="25" fillId="3" borderId="2" xfId="0" applyNumberFormat="1" applyFont="1" applyFill="1" applyBorder="1" applyAlignment="1">
      <alignment horizontal="center" vertical="center" wrapText="1"/>
    </xf>
    <xf numFmtId="0" fontId="25" fillId="3" borderId="3" xfId="0" applyNumberFormat="1"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4" fillId="0" borderId="15"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9" fontId="2" fillId="0" borderId="9" xfId="2"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9" fontId="2" fillId="0" borderId="12" xfId="2" applyFont="1" applyBorder="1" applyAlignment="1">
      <alignment horizontal="center" vertical="center" wrapText="1"/>
    </xf>
    <xf numFmtId="9" fontId="2" fillId="0" borderId="8" xfId="2" applyFont="1" applyBorder="1" applyAlignment="1">
      <alignment horizontal="center" vertical="center" wrapText="1"/>
    </xf>
    <xf numFmtId="0" fontId="2" fillId="0" borderId="15" xfId="0" applyFont="1" applyFill="1" applyBorder="1" applyAlignment="1">
      <alignment horizontal="justify" vertical="center" wrapText="1"/>
    </xf>
    <xf numFmtId="0" fontId="2" fillId="0" borderId="9" xfId="0" applyFont="1" applyBorder="1" applyAlignment="1">
      <alignment horizontal="justify" vertical="center" wrapText="1"/>
    </xf>
    <xf numFmtId="165" fontId="2" fillId="0" borderId="9" xfId="1" applyNumberFormat="1" applyFont="1" applyBorder="1" applyAlignment="1">
      <alignment horizontal="justify" vertical="center" wrapText="1"/>
    </xf>
    <xf numFmtId="165" fontId="2" fillId="0" borderId="12" xfId="1" applyNumberFormat="1" applyFont="1" applyBorder="1" applyAlignment="1">
      <alignment horizontal="justify" vertical="center" wrapText="1"/>
    </xf>
    <xf numFmtId="165" fontId="2" fillId="0" borderId="8" xfId="1" applyNumberFormat="1" applyFont="1" applyBorder="1" applyAlignment="1">
      <alignment horizontal="justify"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4" fillId="3" borderId="4" xfId="0" applyFont="1" applyFill="1" applyBorder="1" applyAlignment="1">
      <alignment horizontal="justify" vertical="center" wrapText="1"/>
    </xf>
    <xf numFmtId="49" fontId="6" fillId="0" borderId="12" xfId="3" applyNumberFormat="1" applyFont="1" applyFill="1" applyBorder="1" applyAlignment="1">
      <alignment horizontal="justify" vertical="center" wrapText="1"/>
    </xf>
    <xf numFmtId="49" fontId="6" fillId="0" borderId="6" xfId="3" applyNumberFormat="1" applyFont="1" applyFill="1" applyBorder="1" applyAlignment="1">
      <alignment horizontal="justify" vertical="center" wrapText="1"/>
    </xf>
    <xf numFmtId="49" fontId="6" fillId="0" borderId="8" xfId="3" applyNumberFormat="1" applyFont="1" applyFill="1" applyBorder="1" applyAlignment="1">
      <alignment horizontal="justify" vertical="center" wrapText="1"/>
    </xf>
    <xf numFmtId="9" fontId="2" fillId="0" borderId="6" xfId="2"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6" fillId="0" borderId="6" xfId="3" applyFont="1" applyBorder="1" applyAlignment="1">
      <alignment horizontal="center" vertical="center" wrapText="1"/>
    </xf>
    <xf numFmtId="0" fontId="6" fillId="0" borderId="8" xfId="3" applyFont="1" applyBorder="1" applyAlignment="1">
      <alignment horizontal="center" vertical="center" wrapText="1"/>
    </xf>
    <xf numFmtId="165" fontId="2" fillId="0" borderId="6" xfId="1" applyNumberFormat="1" applyFont="1" applyBorder="1" applyAlignment="1">
      <alignment horizontal="center" vertical="center"/>
    </xf>
    <xf numFmtId="165" fontId="2" fillId="0" borderId="8" xfId="1" applyNumberFormat="1" applyFont="1" applyBorder="1" applyAlignment="1">
      <alignment horizontal="center" vertical="center"/>
    </xf>
    <xf numFmtId="2" fontId="2" fillId="0" borderId="6" xfId="0" applyNumberFormat="1" applyFont="1" applyFill="1" applyBorder="1" applyAlignment="1">
      <alignment horizontal="center" vertical="center" wrapText="1"/>
    </xf>
    <xf numFmtId="0" fontId="6" fillId="4" borderId="6" xfId="0" applyFont="1" applyFill="1" applyBorder="1" applyAlignment="1">
      <alignment horizontal="justify" vertical="center" wrapText="1"/>
    </xf>
    <xf numFmtId="0" fontId="6" fillId="4" borderId="8" xfId="0" applyFont="1" applyFill="1" applyBorder="1" applyAlignment="1">
      <alignment horizontal="justify" vertical="center" wrapText="1"/>
    </xf>
    <xf numFmtId="0" fontId="2" fillId="0" borderId="30" xfId="0" applyFont="1" applyBorder="1" applyAlignment="1">
      <alignment horizontal="center" vertical="center" wrapText="1"/>
    </xf>
    <xf numFmtId="0" fontId="2" fillId="4" borderId="12" xfId="0" applyFont="1" applyFill="1" applyBorder="1" applyAlignment="1">
      <alignment horizontal="justify" vertical="center" wrapText="1"/>
    </xf>
    <xf numFmtId="0" fontId="2" fillId="4" borderId="6" xfId="0" applyFont="1" applyFill="1" applyBorder="1" applyAlignment="1">
      <alignment horizontal="justify" vertical="center" wrapText="1"/>
    </xf>
    <xf numFmtId="0" fontId="2" fillId="4" borderId="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12" xfId="3" applyFont="1" applyBorder="1" applyAlignment="1">
      <alignment horizontal="center" vertical="center" wrapText="1"/>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2" fontId="6" fillId="0" borderId="12"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8" xfId="0" applyNumberFormat="1" applyFont="1" applyBorder="1" applyAlignment="1">
      <alignment horizontal="center" vertical="center"/>
    </xf>
    <xf numFmtId="9" fontId="6" fillId="0" borderId="12" xfId="4" applyFont="1" applyBorder="1" applyAlignment="1">
      <alignment horizontal="center" vertical="center"/>
    </xf>
    <xf numFmtId="9" fontId="6" fillId="0" borderId="6" xfId="4" applyFont="1" applyBorder="1" applyAlignment="1">
      <alignment horizontal="center" vertical="center"/>
    </xf>
    <xf numFmtId="9" fontId="6" fillId="0" borderId="8" xfId="4" applyFont="1" applyBorder="1" applyAlignment="1">
      <alignment horizontal="center" vertical="center"/>
    </xf>
    <xf numFmtId="0" fontId="6" fillId="0" borderId="6"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165" fontId="2" fillId="4" borderId="8" xfId="1" applyNumberFormat="1" applyFont="1" applyFill="1" applyBorder="1" applyAlignment="1">
      <alignment horizontal="center" vertical="center"/>
    </xf>
    <xf numFmtId="165" fontId="2" fillId="4" borderId="9" xfId="1" applyNumberFormat="1" applyFont="1" applyFill="1" applyBorder="1" applyAlignment="1">
      <alignment horizontal="center" vertical="center"/>
    </xf>
    <xf numFmtId="9" fontId="2" fillId="4" borderId="6" xfId="4" applyFont="1" applyFill="1" applyBorder="1" applyAlignment="1">
      <alignment horizontal="center" vertical="center" wrapText="1"/>
    </xf>
    <xf numFmtId="9" fontId="2" fillId="4" borderId="8" xfId="4" applyFont="1" applyFill="1" applyBorder="1" applyAlignment="1">
      <alignment horizontal="center" vertical="center" wrapText="1"/>
    </xf>
    <xf numFmtId="9" fontId="2" fillId="4" borderId="6" xfId="2" applyFont="1" applyFill="1" applyBorder="1" applyAlignment="1">
      <alignment horizontal="center" vertical="center"/>
    </xf>
    <xf numFmtId="9" fontId="2" fillId="4" borderId="8" xfId="2" applyFont="1" applyFill="1" applyBorder="1" applyAlignment="1">
      <alignment horizontal="center" vertical="center"/>
    </xf>
    <xf numFmtId="165" fontId="2" fillId="4" borderId="16" xfId="1" applyNumberFormat="1" applyFont="1" applyFill="1" applyBorder="1" applyAlignment="1">
      <alignment horizontal="center" vertical="center"/>
    </xf>
    <xf numFmtId="165" fontId="2" fillId="4" borderId="10" xfId="1" applyNumberFormat="1" applyFont="1" applyFill="1" applyBorder="1" applyAlignment="1">
      <alignment horizontal="center" vertical="center"/>
    </xf>
    <xf numFmtId="165" fontId="2" fillId="4" borderId="13" xfId="1" applyNumberFormat="1" applyFont="1" applyFill="1" applyBorder="1" applyAlignment="1">
      <alignment horizontal="center" vertical="center"/>
    </xf>
    <xf numFmtId="43" fontId="2" fillId="4" borderId="12" xfId="1" applyFont="1" applyFill="1" applyBorder="1" applyAlignment="1">
      <alignment horizontal="center" vertical="center"/>
    </xf>
    <xf numFmtId="43" fontId="2" fillId="4" borderId="6" xfId="1" applyFont="1" applyFill="1" applyBorder="1" applyAlignment="1">
      <alignment horizontal="center" vertical="center"/>
    </xf>
    <xf numFmtId="43" fontId="2" fillId="4" borderId="8" xfId="1" applyFont="1" applyFill="1" applyBorder="1" applyAlignment="1">
      <alignment horizontal="center" vertical="center"/>
    </xf>
    <xf numFmtId="9" fontId="2" fillId="4" borderId="12" xfId="4" applyFont="1" applyFill="1" applyBorder="1" applyAlignment="1">
      <alignment horizontal="center" vertical="center" wrapText="1"/>
    </xf>
    <xf numFmtId="165" fontId="2" fillId="4" borderId="12" xfId="1" applyNumberFormat="1" applyFont="1" applyFill="1" applyBorder="1" applyAlignment="1">
      <alignment horizontal="center" vertical="center"/>
    </xf>
    <xf numFmtId="9" fontId="2" fillId="0" borderId="8" xfId="4" applyFont="1" applyBorder="1" applyAlignment="1">
      <alignment horizontal="center" vertical="center"/>
    </xf>
    <xf numFmtId="0" fontId="6" fillId="0" borderId="12" xfId="0" applyFont="1" applyFill="1" applyBorder="1" applyAlignment="1">
      <alignment horizontal="center" vertical="center" wrapText="1"/>
    </xf>
    <xf numFmtId="0" fontId="6" fillId="0" borderId="9" xfId="3" applyFont="1" applyBorder="1" applyAlignment="1">
      <alignment horizontal="center" vertical="center" wrapText="1"/>
    </xf>
    <xf numFmtId="0" fontId="6" fillId="0" borderId="12" xfId="0" applyFont="1" applyBorder="1" applyAlignment="1">
      <alignment horizontal="justify" vertical="center" wrapText="1"/>
    </xf>
    <xf numFmtId="0" fontId="6" fillId="0" borderId="8" xfId="0" applyFont="1" applyBorder="1" applyAlignment="1">
      <alignment horizontal="justify" vertical="center" wrapText="1"/>
    </xf>
    <xf numFmtId="9" fontId="2" fillId="0" borderId="9" xfId="4" applyFont="1" applyFill="1" applyBorder="1" applyAlignment="1">
      <alignment horizontal="center" vertical="center" wrapText="1"/>
    </xf>
    <xf numFmtId="0" fontId="6" fillId="0" borderId="8" xfId="0" applyFont="1" applyFill="1" applyBorder="1" applyAlignment="1">
      <alignment horizontal="justify" vertical="center"/>
    </xf>
    <xf numFmtId="9" fontId="2" fillId="0" borderId="12" xfId="4" applyFont="1" applyBorder="1" applyAlignment="1">
      <alignment horizontal="center" vertical="center" wrapText="1"/>
    </xf>
    <xf numFmtId="9" fontId="2" fillId="0" borderId="8" xfId="4" applyFont="1" applyBorder="1" applyAlignment="1">
      <alignment horizontal="center" vertical="center" wrapText="1"/>
    </xf>
    <xf numFmtId="9" fontId="2" fillId="0" borderId="9" xfId="4" applyFont="1" applyBorder="1" applyAlignment="1">
      <alignment horizontal="center" vertical="center" wrapText="1"/>
    </xf>
    <xf numFmtId="165" fontId="2" fillId="0" borderId="12" xfId="1" applyNumberFormat="1" applyFont="1" applyBorder="1" applyAlignment="1">
      <alignment horizontal="center" vertical="center"/>
    </xf>
    <xf numFmtId="0" fontId="6" fillId="0" borderId="12" xfId="3" applyFont="1" applyBorder="1" applyAlignment="1">
      <alignment horizontal="justify" vertical="center" wrapText="1"/>
    </xf>
    <xf numFmtId="0" fontId="6" fillId="0" borderId="8" xfId="3" applyFont="1" applyBorder="1" applyAlignment="1">
      <alignment horizontal="justify"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2" fontId="2" fillId="0" borderId="12" xfId="0" applyNumberFormat="1" applyFont="1" applyFill="1" applyBorder="1" applyAlignment="1">
      <alignment horizontal="justify" vertical="center" wrapText="1"/>
    </xf>
    <xf numFmtId="2" fontId="2" fillId="0" borderId="8" xfId="0" applyNumberFormat="1" applyFont="1" applyFill="1" applyBorder="1" applyAlignment="1">
      <alignment horizontal="justify" vertical="center"/>
    </xf>
    <xf numFmtId="43" fontId="2" fillId="0" borderId="12" xfId="1" applyFont="1" applyBorder="1" applyAlignment="1">
      <alignment horizontal="center" vertical="center"/>
    </xf>
    <xf numFmtId="43" fontId="2" fillId="0" borderId="8" xfId="1" applyFont="1" applyBorder="1" applyAlignment="1">
      <alignment horizontal="center" vertical="center"/>
    </xf>
    <xf numFmtId="9" fontId="6" fillId="0" borderId="12" xfId="4" applyFont="1" applyBorder="1" applyAlignment="1">
      <alignment horizontal="center" vertical="center" wrapText="1"/>
    </xf>
    <xf numFmtId="9" fontId="6" fillId="0" borderId="8" xfId="4" applyFont="1" applyBorder="1" applyAlignment="1">
      <alignment horizontal="center" vertical="center" wrapText="1"/>
    </xf>
    <xf numFmtId="1" fontId="6" fillId="0" borderId="12"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9" fontId="2" fillId="0" borderId="12" xfId="4" applyFont="1" applyFill="1" applyBorder="1" applyAlignment="1">
      <alignment horizontal="center" vertical="center" wrapText="1"/>
    </xf>
    <xf numFmtId="43" fontId="2" fillId="4" borderId="9" xfId="1" applyFont="1" applyFill="1" applyBorder="1" applyAlignment="1">
      <alignment horizontal="center" vertical="center"/>
    </xf>
    <xf numFmtId="0" fontId="6" fillId="4" borderId="12" xfId="0" applyFont="1" applyFill="1" applyBorder="1" applyAlignment="1">
      <alignment horizontal="justify" vertical="center" wrapText="1"/>
    </xf>
    <xf numFmtId="9" fontId="2" fillId="4" borderId="9" xfId="2" applyFont="1" applyFill="1" applyBorder="1" applyAlignment="1">
      <alignment horizontal="center" vertical="center"/>
    </xf>
    <xf numFmtId="0" fontId="2" fillId="0" borderId="64" xfId="0" applyFont="1" applyBorder="1" applyAlignment="1">
      <alignment horizontal="center" vertical="center" wrapText="1"/>
    </xf>
    <xf numFmtId="0" fontId="4" fillId="0" borderId="14"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24" xfId="0" applyFont="1" applyFill="1" applyBorder="1" applyAlignment="1">
      <alignment horizontal="center" vertical="center" wrapText="1"/>
    </xf>
    <xf numFmtId="9" fontId="25" fillId="3" borderId="5" xfId="2" applyFont="1" applyFill="1" applyBorder="1" applyAlignment="1">
      <alignment horizontal="center" vertical="center" wrapText="1"/>
    </xf>
    <xf numFmtId="9" fontId="25" fillId="3" borderId="24" xfId="2" applyFont="1" applyFill="1" applyBorder="1" applyAlignment="1">
      <alignment horizontal="center" vertical="center" wrapText="1"/>
    </xf>
    <xf numFmtId="165" fontId="25" fillId="3" borderId="5" xfId="1" applyNumberFormat="1" applyFont="1" applyFill="1" applyBorder="1" applyAlignment="1">
      <alignment horizontal="center" vertical="center" wrapText="1"/>
    </xf>
    <xf numFmtId="165" fontId="25" fillId="3" borderId="24" xfId="1" applyNumberFormat="1" applyFont="1" applyFill="1" applyBorder="1" applyAlignment="1">
      <alignment horizontal="center" vertical="center" wrapText="1"/>
    </xf>
    <xf numFmtId="43" fontId="25" fillId="3" borderId="5" xfId="1" applyFont="1" applyFill="1" applyBorder="1" applyAlignment="1">
      <alignment horizontal="center" vertical="center" wrapText="1"/>
    </xf>
    <xf numFmtId="43" fontId="25" fillId="3" borderId="24" xfId="1" applyFont="1" applyFill="1" applyBorder="1" applyAlignment="1">
      <alignment horizontal="center" vertical="center" wrapText="1"/>
    </xf>
    <xf numFmtId="165" fontId="10" fillId="0" borderId="7" xfId="1" applyNumberFormat="1" applyFont="1" applyBorder="1" applyAlignment="1">
      <alignment horizontal="center" vertical="center" wrapText="1"/>
    </xf>
    <xf numFmtId="165" fontId="10" fillId="0" borderId="7" xfId="1" applyNumberFormat="1" applyFont="1" applyFill="1" applyBorder="1" applyAlignment="1">
      <alignment horizontal="center" vertical="center" wrapText="1"/>
    </xf>
    <xf numFmtId="9" fontId="10" fillId="0" borderId="7" xfId="2" applyFont="1" applyBorder="1" applyAlignment="1">
      <alignment horizontal="center" vertical="center" wrapText="1"/>
    </xf>
    <xf numFmtId="3" fontId="10" fillId="0" borderId="7" xfId="0" applyNumberFormat="1" applyFont="1" applyFill="1" applyBorder="1" applyAlignment="1">
      <alignment horizontal="center" vertical="center" wrapText="1"/>
    </xf>
    <xf numFmtId="49" fontId="10" fillId="0" borderId="12" xfId="3" applyNumberFormat="1" applyFont="1" applyFill="1" applyBorder="1" applyAlignment="1">
      <alignment horizontal="center" vertical="center" wrapText="1"/>
    </xf>
    <xf numFmtId="49" fontId="10" fillId="0" borderId="6" xfId="3" applyNumberFormat="1" applyFont="1" applyFill="1" applyBorder="1" applyAlignment="1">
      <alignment horizontal="center" vertical="center" wrapText="1"/>
    </xf>
    <xf numFmtId="49" fontId="10" fillId="0" borderId="8" xfId="3"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wrapText="1"/>
    </xf>
    <xf numFmtId="9" fontId="10" fillId="0" borderId="7" xfId="2"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0" fillId="0" borderId="7" xfId="0" applyNumberFormat="1" applyFont="1" applyFill="1" applyBorder="1" applyAlignment="1">
      <alignment horizontal="justify" vertical="center" wrapText="1"/>
    </xf>
    <xf numFmtId="49" fontId="10" fillId="0" borderId="7" xfId="3"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8" xfId="0" applyNumberFormat="1" applyFont="1" applyFill="1" applyBorder="1" applyAlignment="1">
      <alignment horizontal="center" vertical="center" wrapText="1"/>
    </xf>
    <xf numFmtId="167" fontId="10" fillId="0" borderId="12" xfId="0" applyNumberFormat="1" applyFont="1" applyFill="1" applyBorder="1" applyAlignment="1">
      <alignment horizontal="center" vertical="center" wrapText="1"/>
    </xf>
    <xf numFmtId="167" fontId="10" fillId="0" borderId="8"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165" fontId="10" fillId="4" borderId="12" xfId="1" applyNumberFormat="1" applyFont="1" applyFill="1" applyBorder="1" applyAlignment="1">
      <alignment horizontal="center" vertical="center" wrapText="1"/>
    </xf>
    <xf numFmtId="165" fontId="10" fillId="4" borderId="6" xfId="1" applyNumberFormat="1" applyFont="1" applyFill="1" applyBorder="1" applyAlignment="1">
      <alignment horizontal="center" vertical="center" wrapText="1"/>
    </xf>
    <xf numFmtId="165" fontId="10" fillId="4" borderId="8" xfId="1" applyNumberFormat="1" applyFont="1" applyFill="1" applyBorder="1" applyAlignment="1">
      <alignment horizontal="center" vertical="center" wrapText="1"/>
    </xf>
    <xf numFmtId="9" fontId="10" fillId="4" borderId="12" xfId="2" applyFont="1" applyFill="1" applyBorder="1" applyAlignment="1">
      <alignment horizontal="center" vertical="center" wrapText="1"/>
    </xf>
    <xf numFmtId="9" fontId="10" fillId="4" borderId="6" xfId="2" applyFont="1" applyFill="1" applyBorder="1" applyAlignment="1">
      <alignment horizontal="center" vertical="center" wrapText="1"/>
    </xf>
    <xf numFmtId="9" fontId="10" fillId="4" borderId="8" xfId="2" applyFont="1" applyFill="1" applyBorder="1" applyAlignment="1">
      <alignment horizontal="center" vertical="center" wrapText="1"/>
    </xf>
    <xf numFmtId="0" fontId="10" fillId="4" borderId="12" xfId="24" applyFont="1" applyFill="1" applyBorder="1" applyAlignment="1">
      <alignment horizontal="justify" vertical="center" wrapText="1"/>
    </xf>
    <xf numFmtId="0" fontId="10" fillId="4" borderId="6" xfId="24" applyFont="1" applyFill="1" applyBorder="1" applyAlignment="1">
      <alignment horizontal="justify" vertical="center" wrapText="1"/>
    </xf>
    <xf numFmtId="0" fontId="10" fillId="4" borderId="8" xfId="24" applyFont="1" applyFill="1" applyBorder="1" applyAlignment="1">
      <alignment horizontal="justify" vertical="center" wrapText="1"/>
    </xf>
    <xf numFmtId="0" fontId="10" fillId="0" borderId="64" xfId="0" applyFont="1" applyFill="1" applyBorder="1" applyAlignment="1">
      <alignment horizontal="center" vertical="center" wrapText="1"/>
    </xf>
    <xf numFmtId="0" fontId="10" fillId="0" borderId="12" xfId="24" applyFont="1" applyBorder="1" applyAlignment="1">
      <alignment horizontal="left" vertical="center" wrapText="1"/>
    </xf>
    <xf numFmtId="0" fontId="10" fillId="0" borderId="6" xfId="24" applyFont="1" applyBorder="1" applyAlignment="1">
      <alignment horizontal="left" vertical="center" wrapText="1"/>
    </xf>
    <xf numFmtId="0" fontId="25" fillId="0" borderId="26" xfId="0" applyFont="1" applyFill="1" applyBorder="1" applyAlignment="1">
      <alignment horizontal="left" vertical="center" wrapText="1"/>
    </xf>
    <xf numFmtId="0" fontId="10" fillId="0" borderId="15" xfId="0" applyFont="1" applyBorder="1" applyAlignment="1">
      <alignment horizontal="left" vertical="center"/>
    </xf>
    <xf numFmtId="0" fontId="10" fillId="0" borderId="26" xfId="0" applyFont="1" applyBorder="1" applyAlignment="1">
      <alignment horizontal="left" vertical="center"/>
    </xf>
    <xf numFmtId="0" fontId="10" fillId="0" borderId="17" xfId="0" applyFont="1" applyBorder="1" applyAlignment="1">
      <alignment horizontal="left" vertical="center"/>
    </xf>
    <xf numFmtId="0" fontId="10" fillId="0" borderId="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9" fontId="4" fillId="3" borderId="4" xfId="4" applyNumberFormat="1" applyFont="1" applyFill="1" applyBorder="1" applyAlignment="1">
      <alignment horizontal="center" vertical="center" wrapText="1"/>
    </xf>
    <xf numFmtId="1" fontId="6" fillId="0" borderId="6" xfId="8" applyNumberFormat="1" applyFont="1" applyFill="1" applyBorder="1" applyAlignment="1">
      <alignment horizontal="center" vertical="center" wrapText="1"/>
    </xf>
    <xf numFmtId="2" fontId="6" fillId="0" borderId="6" xfId="8" applyNumberFormat="1" applyFont="1" applyFill="1" applyBorder="1" applyAlignment="1">
      <alignment horizontal="center" vertical="center" wrapText="1"/>
    </xf>
    <xf numFmtId="9" fontId="6" fillId="0" borderId="6" xfId="4" applyFont="1" applyFill="1" applyBorder="1" applyAlignment="1">
      <alignment horizontal="center" vertical="center" wrapText="1"/>
    </xf>
    <xf numFmtId="9" fontId="2" fillId="0" borderId="11" xfId="4" applyFont="1" applyFill="1" applyBorder="1" applyAlignment="1">
      <alignment horizontal="center" vertical="center" wrapText="1"/>
    </xf>
    <xf numFmtId="1" fontId="6" fillId="0" borderId="12" xfId="8" applyNumberFormat="1" applyFont="1" applyFill="1" applyBorder="1" applyAlignment="1">
      <alignment horizontal="center" vertical="center" wrapText="1"/>
    </xf>
    <xf numFmtId="1" fontId="6" fillId="0" borderId="8" xfId="8" applyNumberFormat="1" applyFont="1" applyFill="1" applyBorder="1" applyAlignment="1">
      <alignment horizontal="center" vertical="center" wrapText="1"/>
    </xf>
    <xf numFmtId="9" fontId="2" fillId="0" borderId="8" xfId="4" applyFont="1" applyFill="1" applyBorder="1" applyAlignment="1">
      <alignment horizontal="center" vertical="center" wrapText="1"/>
    </xf>
    <xf numFmtId="9" fontId="2" fillId="0" borderId="6" xfId="4"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8" xfId="4" applyFont="1" applyFill="1" applyBorder="1" applyAlignment="1">
      <alignment horizontal="center" vertical="center" wrapText="1"/>
    </xf>
    <xf numFmtId="9" fontId="2" fillId="0" borderId="14" xfId="4" applyFont="1" applyFill="1" applyBorder="1" applyAlignment="1">
      <alignment horizontal="center" vertical="center" wrapText="1"/>
    </xf>
    <xf numFmtId="9" fontId="6" fillId="0" borderId="12" xfId="4" applyNumberFormat="1" applyFont="1" applyFill="1" applyBorder="1" applyAlignment="1">
      <alignment horizontal="center" vertical="center" wrapText="1"/>
    </xf>
    <xf numFmtId="9" fontId="6" fillId="0" borderId="6" xfId="4" applyNumberFormat="1" applyFont="1" applyFill="1" applyBorder="1" applyAlignment="1">
      <alignment horizontal="center" vertical="center" wrapText="1"/>
    </xf>
    <xf numFmtId="9" fontId="6" fillId="0" borderId="8" xfId="4"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165" fontId="2" fillId="0" borderId="9" xfId="1" applyNumberFormat="1" applyFont="1" applyFill="1" applyBorder="1" applyAlignment="1">
      <alignment horizontal="center" vertical="center"/>
    </xf>
    <xf numFmtId="9" fontId="2" fillId="0" borderId="6" xfId="4" applyFont="1" applyFill="1" applyBorder="1" applyAlignment="1">
      <alignment horizontal="center" vertical="center" wrapText="1"/>
    </xf>
    <xf numFmtId="9" fontId="6" fillId="0" borderId="12" xfId="4" applyFont="1" applyFill="1" applyBorder="1" applyAlignment="1">
      <alignment horizontal="center" vertical="center" wrapText="1"/>
    </xf>
    <xf numFmtId="9" fontId="6" fillId="0" borderId="8" xfId="4" applyFont="1" applyFill="1" applyBorder="1" applyAlignment="1">
      <alignment horizontal="center" vertical="center" wrapText="1"/>
    </xf>
    <xf numFmtId="2" fontId="2" fillId="0" borderId="9" xfId="0" applyNumberFormat="1" applyFont="1" applyFill="1" applyBorder="1" applyAlignment="1">
      <alignment horizontal="left" vertical="center" wrapText="1"/>
    </xf>
    <xf numFmtId="1" fontId="6" fillId="0" borderId="9" xfId="0" applyNumberFormat="1" applyFont="1" applyFill="1" applyBorder="1" applyAlignment="1">
      <alignment horizontal="center" vertical="center" wrapText="1"/>
    </xf>
    <xf numFmtId="2" fontId="6" fillId="0" borderId="12" xfId="2" applyNumberFormat="1" applyFont="1" applyFill="1" applyBorder="1" applyAlignment="1">
      <alignment horizontal="center" vertical="center" wrapText="1"/>
    </xf>
    <xf numFmtId="2" fontId="6" fillId="0" borderId="8" xfId="2" applyNumberFormat="1" applyFont="1" applyFill="1" applyBorder="1" applyAlignment="1">
      <alignment horizontal="center" vertical="center" wrapText="1"/>
    </xf>
    <xf numFmtId="0" fontId="2" fillId="0" borderId="16"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9" fontId="2" fillId="0" borderId="12" xfId="4" applyFont="1" applyFill="1" applyBorder="1" applyAlignment="1">
      <alignment horizontal="center" vertical="center"/>
    </xf>
    <xf numFmtId="9" fontId="2" fillId="0" borderId="8" xfId="4" applyFont="1" applyFill="1" applyBorder="1" applyAlignment="1">
      <alignment horizontal="center" vertical="center"/>
    </xf>
    <xf numFmtId="167" fontId="6" fillId="0" borderId="12" xfId="8" applyNumberFormat="1" applyFont="1" applyFill="1" applyBorder="1" applyAlignment="1">
      <alignment horizontal="center" vertical="center" wrapText="1"/>
    </xf>
    <xf numFmtId="167" fontId="6" fillId="0" borderId="8" xfId="8" applyNumberFormat="1" applyFont="1" applyFill="1" applyBorder="1" applyAlignment="1">
      <alignment horizontal="center" vertical="center" wrapText="1"/>
    </xf>
    <xf numFmtId="2" fontId="6" fillId="0" borderId="12" xfId="8" applyNumberFormat="1" applyFont="1" applyFill="1" applyBorder="1" applyAlignment="1">
      <alignment horizontal="center" vertical="center" wrapText="1"/>
    </xf>
    <xf numFmtId="2" fontId="6" fillId="0" borderId="8" xfId="8" applyNumberFormat="1" applyFont="1" applyFill="1" applyBorder="1" applyAlignment="1">
      <alignment horizontal="center" vertical="center" wrapText="1"/>
    </xf>
    <xf numFmtId="0" fontId="6" fillId="0" borderId="12" xfId="3" applyNumberFormat="1" applyFont="1" applyFill="1" applyBorder="1" applyAlignment="1">
      <alignment horizontal="justify" vertical="center" wrapText="1"/>
    </xf>
    <xf numFmtId="0" fontId="6" fillId="0" borderId="8" xfId="3" applyNumberFormat="1" applyFont="1" applyFill="1" applyBorder="1" applyAlignment="1">
      <alignment horizontal="justify" vertical="center" wrapText="1"/>
    </xf>
    <xf numFmtId="2" fontId="6" fillId="0" borderId="12"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9" fontId="6" fillId="0" borderId="18" xfId="4" applyFont="1" applyFill="1" applyBorder="1" applyAlignment="1">
      <alignment horizontal="center" vertical="center" wrapText="1"/>
    </xf>
    <xf numFmtId="9" fontId="6" fillId="0" borderId="11" xfId="4" applyFont="1" applyFill="1" applyBorder="1" applyAlignment="1">
      <alignment horizontal="center" vertical="center" wrapText="1"/>
    </xf>
    <xf numFmtId="9" fontId="2" fillId="0" borderId="18" xfId="4" applyFont="1" applyFill="1" applyBorder="1" applyAlignment="1">
      <alignment horizontal="center" vertical="center"/>
    </xf>
    <xf numFmtId="9" fontId="2" fillId="0" borderId="11" xfId="4" applyFont="1" applyFill="1" applyBorder="1" applyAlignment="1">
      <alignment horizontal="center" vertical="center"/>
    </xf>
    <xf numFmtId="9" fontId="2" fillId="0" borderId="14" xfId="4" applyFont="1" applyFill="1" applyBorder="1" applyAlignment="1">
      <alignment horizontal="center" vertical="center"/>
    </xf>
    <xf numFmtId="0" fontId="6" fillId="0" borderId="6" xfId="3" applyNumberFormat="1" applyFont="1" applyFill="1" applyBorder="1" applyAlignment="1">
      <alignment horizontal="justify" vertical="center" wrapText="1"/>
    </xf>
    <xf numFmtId="1" fontId="10" fillId="0" borderId="6" xfId="0" applyNumberFormat="1" applyFont="1" applyFill="1" applyBorder="1" applyAlignment="1">
      <alignment horizontal="center" vertical="center" wrapText="1"/>
    </xf>
    <xf numFmtId="9" fontId="6" fillId="0" borderId="14" xfId="4" applyFont="1" applyFill="1" applyBorder="1" applyAlignment="1">
      <alignment horizontal="center" vertical="center" wrapText="1"/>
    </xf>
    <xf numFmtId="0" fontId="2" fillId="0" borderId="13" xfId="0" applyFont="1" applyFill="1" applyBorder="1" applyAlignment="1">
      <alignment horizontal="center" vertical="center"/>
    </xf>
    <xf numFmtId="165" fontId="2" fillId="0" borderId="16"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3" xfId="1" applyNumberFormat="1" applyFont="1" applyFill="1" applyBorder="1" applyAlignment="1">
      <alignment horizontal="center" vertical="center"/>
    </xf>
    <xf numFmtId="9" fontId="2" fillId="0" borderId="8"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9" fontId="6" fillId="0" borderId="18" xfId="4" applyFont="1" applyFill="1" applyBorder="1" applyAlignment="1">
      <alignment horizontal="center" vertical="center"/>
    </xf>
    <xf numFmtId="9" fontId="6" fillId="0" borderId="11" xfId="4" applyFont="1" applyFill="1" applyBorder="1" applyAlignment="1">
      <alignment horizontal="center" vertical="center"/>
    </xf>
    <xf numFmtId="9" fontId="6" fillId="0" borderId="14" xfId="4" applyFont="1" applyFill="1" applyBorder="1" applyAlignment="1">
      <alignment horizontal="center" vertical="center"/>
    </xf>
    <xf numFmtId="9" fontId="6" fillId="0" borderId="17" xfId="4" applyFont="1" applyFill="1" applyBorder="1" applyAlignment="1">
      <alignment horizontal="center"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2" fillId="0" borderId="0" xfId="0" applyFont="1" applyAlignment="1">
      <alignment horizontal="justify"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9" xfId="0" applyFont="1" applyBorder="1" applyAlignment="1">
      <alignment horizontal="justify" vertical="center" wrapText="1"/>
    </xf>
    <xf numFmtId="43" fontId="10" fillId="0" borderId="9" xfId="1" applyFont="1" applyFill="1" applyBorder="1" applyAlignment="1">
      <alignment horizontal="center" vertical="center" wrapText="1"/>
    </xf>
    <xf numFmtId="43" fontId="10" fillId="0" borderId="12" xfId="1" applyFont="1" applyFill="1" applyBorder="1" applyAlignment="1">
      <alignment horizontal="center" vertical="center" wrapText="1"/>
    </xf>
    <xf numFmtId="9" fontId="10" fillId="0" borderId="9" xfId="4" applyFont="1" applyBorder="1" applyAlignment="1">
      <alignment horizontal="center" vertical="center" wrapText="1"/>
    </xf>
    <xf numFmtId="9" fontId="10" fillId="0" borderId="12" xfId="4" applyFont="1" applyBorder="1" applyAlignment="1">
      <alignment horizontal="center"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9" xfId="0" applyFont="1" applyBorder="1" applyAlignment="1">
      <alignment vertical="center" wrapText="1"/>
    </xf>
    <xf numFmtId="0" fontId="10" fillId="0" borderId="12" xfId="0" applyFont="1" applyBorder="1" applyAlignment="1">
      <alignment vertical="center" wrapText="1"/>
    </xf>
    <xf numFmtId="0" fontId="25" fillId="0" borderId="1"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3" fontId="10" fillId="0" borderId="9" xfId="0" applyNumberFormat="1" applyFont="1" applyBorder="1" applyAlignment="1">
      <alignment horizontal="center" vertical="center" wrapText="1"/>
    </xf>
    <xf numFmtId="0" fontId="10" fillId="0" borderId="62" xfId="0" applyFont="1" applyBorder="1" applyAlignment="1">
      <alignment horizontal="center"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0" fillId="0" borderId="63" xfId="0" applyFont="1" applyBorder="1" applyAlignment="1">
      <alignment horizontal="center" vertical="center" wrapText="1"/>
    </xf>
    <xf numFmtId="166" fontId="10" fillId="0" borderId="9" xfId="3" applyNumberFormat="1" applyFont="1" applyFill="1" applyBorder="1" applyAlignment="1">
      <alignment horizontal="center" vertical="center" wrapText="1"/>
    </xf>
    <xf numFmtId="0" fontId="10" fillId="0" borderId="9" xfId="0" applyFont="1" applyFill="1" applyBorder="1" applyAlignment="1">
      <alignment horizontal="justify" vertical="center" wrapText="1"/>
    </xf>
    <xf numFmtId="9" fontId="10" fillId="0" borderId="9" xfId="4" applyFont="1" applyFill="1" applyBorder="1" applyAlignment="1">
      <alignment horizontal="center" vertical="center" wrapText="1"/>
    </xf>
    <xf numFmtId="166" fontId="10" fillId="0" borderId="12" xfId="3" applyNumberFormat="1" applyFont="1" applyFill="1" applyBorder="1" applyAlignment="1">
      <alignment horizontal="center" vertical="center" wrapText="1"/>
    </xf>
    <xf numFmtId="166" fontId="10" fillId="0" borderId="6" xfId="3" applyNumberFormat="1" applyFont="1" applyFill="1" applyBorder="1" applyAlignment="1">
      <alignment horizontal="center" vertical="center" wrapText="1"/>
    </xf>
    <xf numFmtId="166" fontId="10" fillId="0" borderId="8" xfId="3" applyNumberFormat="1" applyFont="1" applyFill="1" applyBorder="1" applyAlignment="1">
      <alignment horizontal="center" vertical="center" wrapText="1"/>
    </xf>
    <xf numFmtId="9" fontId="10" fillId="0" borderId="12" xfId="4" applyFont="1" applyFill="1" applyBorder="1" applyAlignment="1">
      <alignment horizontal="center" vertical="center" wrapText="1"/>
    </xf>
    <xf numFmtId="9" fontId="10" fillId="0" borderId="6" xfId="4" applyFont="1" applyFill="1" applyBorder="1" applyAlignment="1">
      <alignment horizontal="center" vertical="center" wrapText="1"/>
    </xf>
    <xf numFmtId="9" fontId="10" fillId="0" borderId="8" xfId="4" applyFont="1" applyFill="1" applyBorder="1" applyAlignment="1">
      <alignment horizontal="center" vertical="center" wrapText="1"/>
    </xf>
    <xf numFmtId="0" fontId="10" fillId="0" borderId="12" xfId="0" applyNumberFormat="1" applyFont="1" applyBorder="1" applyAlignment="1">
      <alignment vertical="center" wrapText="1"/>
    </xf>
    <xf numFmtId="0" fontId="10" fillId="0" borderId="6" xfId="0" applyNumberFormat="1" applyFont="1" applyBorder="1" applyAlignment="1">
      <alignment vertical="center" wrapText="1"/>
    </xf>
    <xf numFmtId="0" fontId="10" fillId="0" borderId="8" xfId="0" applyNumberFormat="1" applyFont="1" applyBorder="1" applyAlignment="1">
      <alignment vertical="center" wrapText="1"/>
    </xf>
    <xf numFmtId="0" fontId="10" fillId="4" borderId="12" xfId="0" applyFont="1" applyFill="1" applyBorder="1" applyAlignment="1">
      <alignment horizontal="justify" vertical="center" wrapText="1"/>
    </xf>
    <xf numFmtId="0" fontId="10" fillId="4" borderId="6" xfId="0" applyFont="1" applyFill="1" applyBorder="1" applyAlignment="1">
      <alignment horizontal="justify" vertical="center" wrapText="1"/>
    </xf>
    <xf numFmtId="0" fontId="10" fillId="4" borderId="8" xfId="0" applyFont="1" applyFill="1" applyBorder="1" applyAlignment="1">
      <alignment horizontal="justify" vertical="center" wrapText="1"/>
    </xf>
    <xf numFmtId="43" fontId="10" fillId="0" borderId="6" xfId="1" applyFont="1" applyFill="1" applyBorder="1" applyAlignment="1">
      <alignment horizontal="center" vertical="center" wrapText="1"/>
    </xf>
    <xf numFmtId="43" fontId="10" fillId="0" borderId="8" xfId="1" applyFont="1" applyFill="1" applyBorder="1" applyAlignment="1">
      <alignment horizontal="center" vertical="center" wrapText="1"/>
    </xf>
    <xf numFmtId="43" fontId="9" fillId="0" borderId="12" xfId="18" applyNumberFormat="1" applyFont="1" applyFill="1" applyBorder="1" applyAlignment="1">
      <alignment horizontal="center" vertical="center" wrapText="1"/>
    </xf>
    <xf numFmtId="43" fontId="9" fillId="0" borderId="6" xfId="18" applyNumberFormat="1" applyFont="1" applyFill="1" applyBorder="1" applyAlignment="1">
      <alignment horizontal="center" vertical="center" wrapText="1"/>
    </xf>
    <xf numFmtId="43" fontId="9" fillId="0" borderId="8" xfId="18" applyNumberFormat="1" applyFont="1" applyFill="1" applyBorder="1" applyAlignment="1">
      <alignment horizontal="center" vertical="center" wrapText="1"/>
    </xf>
    <xf numFmtId="166" fontId="10" fillId="0" borderId="9" xfId="3" applyNumberFormat="1" applyFont="1" applyFill="1" applyBorder="1" applyAlignment="1">
      <alignment horizontal="justify" vertical="center" wrapText="1"/>
    </xf>
    <xf numFmtId="43" fontId="10" fillId="6" borderId="9" xfId="1"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8" xfId="0" applyFont="1" applyFill="1" applyBorder="1" applyAlignment="1">
      <alignment vertical="center" wrapText="1"/>
    </xf>
    <xf numFmtId="0" fontId="10" fillId="0" borderId="9" xfId="3" applyFont="1" applyFill="1" applyBorder="1" applyAlignment="1">
      <alignment horizontal="center" vertical="center" wrapText="1"/>
    </xf>
    <xf numFmtId="2" fontId="10" fillId="0" borderId="9" xfId="8" applyNumberFormat="1" applyFont="1" applyFill="1" applyBorder="1" applyAlignment="1">
      <alignment horizontal="center" vertical="center" wrapText="1"/>
    </xf>
    <xf numFmtId="1" fontId="10" fillId="0" borderId="9" xfId="8" applyNumberFormat="1" applyFont="1" applyFill="1" applyBorder="1" applyAlignment="1">
      <alignment horizontal="center" vertical="center" wrapText="1"/>
    </xf>
    <xf numFmtId="9" fontId="10" fillId="4" borderId="9" xfId="4" applyFont="1" applyFill="1" applyBorder="1" applyAlignment="1">
      <alignment horizontal="center" vertical="center" wrapText="1"/>
    </xf>
    <xf numFmtId="9" fontId="10" fillId="0" borderId="9" xfId="4" applyFont="1" applyFill="1" applyBorder="1" applyAlignment="1">
      <alignment horizontal="center" vertical="center"/>
    </xf>
    <xf numFmtId="0" fontId="10" fillId="0" borderId="9" xfId="3" applyFont="1" applyFill="1" applyBorder="1" applyAlignment="1">
      <alignment horizontal="justify" vertical="center" wrapText="1"/>
    </xf>
    <xf numFmtId="0" fontId="10" fillId="0" borderId="12" xfId="0" applyFont="1" applyBorder="1" applyAlignment="1">
      <alignment horizontal="justify" vertical="top" wrapText="1"/>
    </xf>
    <xf numFmtId="0" fontId="10" fillId="0" borderId="6" xfId="0" applyFont="1" applyBorder="1" applyAlignment="1">
      <alignment horizontal="justify" vertical="top" wrapText="1"/>
    </xf>
    <xf numFmtId="1" fontId="10" fillId="0" borderId="12" xfId="8" applyNumberFormat="1" applyFont="1" applyFill="1" applyBorder="1" applyAlignment="1">
      <alignment horizontal="center" vertical="center" wrapText="1"/>
    </xf>
    <xf numFmtId="1" fontId="10" fillId="0" borderId="6" xfId="8" applyNumberFormat="1" applyFont="1" applyFill="1" applyBorder="1" applyAlignment="1">
      <alignment horizontal="center" vertical="center" wrapText="1"/>
    </xf>
    <xf numFmtId="0" fontId="10" fillId="0" borderId="9" xfId="8"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9" xfId="0" applyFont="1" applyFill="1" applyBorder="1" applyAlignment="1">
      <alignment horizontal="center" vertical="center"/>
    </xf>
    <xf numFmtId="0" fontId="10" fillId="0" borderId="12" xfId="8" applyNumberFormat="1" applyFont="1" applyFill="1" applyBorder="1" applyAlignment="1">
      <alignment horizontal="center" vertical="center" wrapText="1"/>
    </xf>
    <xf numFmtId="0" fontId="10" fillId="0" borderId="6" xfId="8" applyNumberFormat="1" applyFont="1" applyFill="1" applyBorder="1" applyAlignment="1">
      <alignment horizontal="center" vertical="center" wrapText="1"/>
    </xf>
    <xf numFmtId="0" fontId="10" fillId="0" borderId="8" xfId="8" applyNumberFormat="1"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9" fontId="10" fillId="0" borderId="6" xfId="4" applyFont="1" applyBorder="1" applyAlignment="1">
      <alignment horizontal="center" vertical="center" wrapText="1"/>
    </xf>
    <xf numFmtId="9" fontId="10" fillId="0" borderId="8" xfId="4" applyFont="1" applyBorder="1" applyAlignment="1">
      <alignment horizontal="center" vertical="center" wrapText="1"/>
    </xf>
    <xf numFmtId="165" fontId="10" fillId="4" borderId="12" xfId="1" applyNumberFormat="1" applyFont="1" applyFill="1" applyBorder="1" applyAlignment="1">
      <alignment horizontal="center" vertical="center"/>
    </xf>
    <xf numFmtId="165" fontId="10" fillId="4" borderId="6" xfId="1" applyNumberFormat="1" applyFont="1" applyFill="1" applyBorder="1" applyAlignment="1">
      <alignment horizontal="center" vertical="center"/>
    </xf>
    <xf numFmtId="165" fontId="10" fillId="4" borderId="8" xfId="1" applyNumberFormat="1" applyFont="1" applyFill="1" applyBorder="1" applyAlignment="1">
      <alignment horizontal="center" vertical="center"/>
    </xf>
    <xf numFmtId="9" fontId="10" fillId="0" borderId="9" xfId="4" applyFont="1" applyBorder="1" applyAlignment="1">
      <alignment horizontal="center" vertical="center"/>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9" fontId="10" fillId="4" borderId="12" xfId="4" applyFont="1" applyFill="1" applyBorder="1" applyAlignment="1">
      <alignment horizontal="center" vertical="center" wrapText="1"/>
    </xf>
    <xf numFmtId="9" fontId="10" fillId="4" borderId="6" xfId="4" applyFont="1" applyFill="1" applyBorder="1" applyAlignment="1">
      <alignment horizontal="center" vertical="center" wrapText="1"/>
    </xf>
    <xf numFmtId="9" fontId="10" fillId="4" borderId="8" xfId="4" applyFont="1" applyFill="1" applyBorder="1" applyAlignment="1">
      <alignment horizontal="center" vertical="center" wrapText="1"/>
    </xf>
    <xf numFmtId="9" fontId="10" fillId="4" borderId="9" xfId="4" applyFont="1" applyFill="1" applyBorder="1" applyAlignment="1">
      <alignment horizontal="center" vertical="center"/>
    </xf>
    <xf numFmtId="43" fontId="9" fillId="0" borderId="16" xfId="1" applyFont="1" applyFill="1" applyBorder="1" applyAlignment="1">
      <alignment horizontal="center" vertical="center" wrapText="1"/>
    </xf>
    <xf numFmtId="43" fontId="9" fillId="0" borderId="10" xfId="1" applyFont="1" applyFill="1" applyBorder="1" applyAlignment="1">
      <alignment horizontal="center" vertical="center" wrapText="1"/>
    </xf>
    <xf numFmtId="43" fontId="9" fillId="0" borderId="13" xfId="1" applyFont="1" applyFill="1" applyBorder="1" applyAlignment="1">
      <alignment horizontal="center" vertical="center" wrapText="1"/>
    </xf>
    <xf numFmtId="9" fontId="10" fillId="4" borderId="9" xfId="4" applyNumberFormat="1" applyFont="1" applyFill="1" applyBorder="1" applyAlignment="1">
      <alignment horizontal="center" vertical="center" wrapText="1"/>
    </xf>
    <xf numFmtId="0" fontId="10" fillId="0" borderId="61" xfId="0" applyFont="1" applyBorder="1" applyAlignment="1">
      <alignment horizontal="center" vertical="center" wrapText="1"/>
    </xf>
    <xf numFmtId="43" fontId="10" fillId="0" borderId="7" xfId="1" applyFont="1" applyFill="1" applyBorder="1" applyAlignment="1">
      <alignment horizontal="center" vertical="center" wrapText="1"/>
    </xf>
    <xf numFmtId="0" fontId="10" fillId="0" borderId="15" xfId="0" applyFont="1" applyFill="1" applyBorder="1" applyAlignment="1">
      <alignment horizontal="justify" vertical="center" wrapText="1"/>
    </xf>
    <xf numFmtId="165" fontId="25" fillId="3" borderId="4" xfId="1" applyNumberFormat="1" applyFont="1" applyFill="1" applyBorder="1" applyAlignment="1">
      <alignment horizontal="center" vertical="center" wrapText="1"/>
    </xf>
    <xf numFmtId="9" fontId="25" fillId="3" borderId="4" xfId="4" applyFont="1" applyFill="1" applyBorder="1" applyAlignment="1">
      <alignment horizontal="center" vertical="center" wrapText="1"/>
    </xf>
    <xf numFmtId="43" fontId="25" fillId="3" borderId="4" xfId="1" applyFont="1" applyFill="1" applyBorder="1" applyAlignment="1">
      <alignment horizontal="center" vertical="center" wrapText="1"/>
    </xf>
    <xf numFmtId="9" fontId="25" fillId="3" borderId="5" xfId="4" applyFont="1" applyFill="1" applyBorder="1" applyAlignment="1">
      <alignment horizontal="center" vertical="center" wrapText="1"/>
    </xf>
    <xf numFmtId="9" fontId="25" fillId="3" borderId="24" xfId="4" applyFont="1" applyFill="1" applyBorder="1" applyAlignment="1">
      <alignment horizontal="center" vertical="center" wrapText="1"/>
    </xf>
    <xf numFmtId="0" fontId="25" fillId="3" borderId="23"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10" fillId="0" borderId="33" xfId="0" applyFont="1" applyBorder="1" applyAlignment="1">
      <alignment horizontal="justify" vertical="center" wrapText="1"/>
    </xf>
    <xf numFmtId="0" fontId="25" fillId="0" borderId="34"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165" fontId="10" fillId="0" borderId="9" xfId="1" applyNumberFormat="1" applyFont="1" applyFill="1" applyBorder="1" applyAlignment="1">
      <alignment horizontal="center" vertical="center" wrapText="1"/>
    </xf>
    <xf numFmtId="10" fontId="10" fillId="0" borderId="12" xfId="2" applyNumberFormat="1" applyFont="1" applyFill="1" applyBorder="1" applyAlignment="1">
      <alignment horizontal="center" vertical="center" wrapText="1"/>
    </xf>
    <xf numFmtId="10" fontId="10" fillId="0" borderId="6" xfId="2" applyNumberFormat="1" applyFont="1" applyFill="1" applyBorder="1" applyAlignment="1">
      <alignment horizontal="center" vertical="center" wrapText="1"/>
    </xf>
    <xf numFmtId="10" fontId="10" fillId="0" borderId="8" xfId="2" applyNumberFormat="1" applyFont="1" applyFill="1" applyBorder="1" applyAlignment="1">
      <alignment horizontal="center" vertical="center" wrapText="1"/>
    </xf>
    <xf numFmtId="0" fontId="10" fillId="0" borderId="12" xfId="7" applyNumberFormat="1" applyFont="1" applyFill="1" applyBorder="1" applyAlignment="1">
      <alignment horizontal="justify" vertical="center" wrapText="1"/>
    </xf>
    <xf numFmtId="0" fontId="10" fillId="0" borderId="6" xfId="7" applyNumberFormat="1" applyFont="1" applyFill="1" applyBorder="1" applyAlignment="1">
      <alignment horizontal="justify" vertical="center" wrapText="1"/>
    </xf>
    <xf numFmtId="0" fontId="10" fillId="0" borderId="8" xfId="7" applyNumberFormat="1" applyFont="1" applyFill="1" applyBorder="1" applyAlignment="1">
      <alignment horizontal="justify" vertical="center" wrapText="1"/>
    </xf>
    <xf numFmtId="0" fontId="10" fillId="0" borderId="6" xfId="0" applyFont="1" applyBorder="1" applyAlignment="1">
      <alignment horizontal="left" vertical="center" wrapText="1"/>
    </xf>
    <xf numFmtId="12" fontId="10" fillId="0" borderId="9" xfId="2" applyNumberFormat="1" applyFont="1" applyBorder="1" applyAlignment="1">
      <alignment horizontal="center" vertical="center" wrapText="1"/>
    </xf>
    <xf numFmtId="10" fontId="10" fillId="0" borderId="12" xfId="2" applyNumberFormat="1" applyFont="1" applyBorder="1" applyAlignment="1">
      <alignment horizontal="center" vertical="center" wrapText="1"/>
    </xf>
    <xf numFmtId="10" fontId="10" fillId="0" borderId="6" xfId="2" applyNumberFormat="1" applyFont="1" applyBorder="1" applyAlignment="1">
      <alignment horizontal="center" vertical="center" wrapText="1"/>
    </xf>
    <xf numFmtId="10" fontId="10" fillId="0" borderId="8" xfId="2" applyNumberFormat="1" applyFont="1" applyBorder="1" applyAlignment="1">
      <alignment horizontal="center" vertical="center" wrapText="1"/>
    </xf>
    <xf numFmtId="1" fontId="10" fillId="0" borderId="12" xfId="0" applyNumberFormat="1" applyFont="1" applyFill="1" applyBorder="1" applyAlignment="1">
      <alignment horizontal="justify" vertical="center" wrapText="1"/>
    </xf>
    <xf numFmtId="1" fontId="10" fillId="0" borderId="6" xfId="0" applyNumberFormat="1" applyFont="1" applyFill="1" applyBorder="1" applyAlignment="1">
      <alignment horizontal="justify" vertical="center" wrapText="1"/>
    </xf>
    <xf numFmtId="1" fontId="10" fillId="0" borderId="8" xfId="0" applyNumberFormat="1" applyFont="1" applyFill="1" applyBorder="1" applyAlignment="1">
      <alignment horizontal="justify" vertical="center" wrapText="1"/>
    </xf>
    <xf numFmtId="0" fontId="10" fillId="0" borderId="6"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1" fontId="10" fillId="0" borderId="6" xfId="0" applyNumberFormat="1" applyFont="1" applyBorder="1" applyAlignment="1">
      <alignment horizontal="center" vertical="center" wrapText="1"/>
    </xf>
    <xf numFmtId="1" fontId="10" fillId="0" borderId="12" xfId="0" applyNumberFormat="1" applyFont="1" applyFill="1" applyBorder="1" applyAlignment="1">
      <alignment horizontal="left" vertical="center" wrapText="1"/>
    </xf>
    <xf numFmtId="1" fontId="10" fillId="0" borderId="8" xfId="0" applyNumberFormat="1" applyFont="1" applyFill="1" applyBorder="1" applyAlignment="1">
      <alignment horizontal="left" vertical="center" wrapText="1"/>
    </xf>
    <xf numFmtId="0" fontId="10" fillId="4" borderId="12" xfId="3" applyFont="1" applyFill="1" applyBorder="1" applyAlignment="1">
      <alignment horizontal="center" vertical="center" wrapText="1"/>
    </xf>
    <xf numFmtId="0" fontId="10" fillId="4" borderId="6"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0" borderId="12" xfId="2" applyNumberFormat="1" applyFont="1" applyFill="1" applyBorder="1" applyAlignment="1">
      <alignment horizontal="center" vertical="center" wrapText="1"/>
    </xf>
    <xf numFmtId="0" fontId="10" fillId="0" borderId="6" xfId="2" applyNumberFormat="1" applyFont="1" applyFill="1" applyBorder="1" applyAlignment="1">
      <alignment horizontal="center" vertical="center" wrapText="1"/>
    </xf>
    <xf numFmtId="0" fontId="10" fillId="0" borderId="8" xfId="2" applyNumberFormat="1" applyFont="1" applyFill="1" applyBorder="1" applyAlignment="1">
      <alignment horizontal="center" vertical="center" wrapText="1"/>
    </xf>
    <xf numFmtId="0" fontId="10" fillId="0" borderId="12" xfId="3" applyFont="1" applyFill="1" applyBorder="1" applyAlignment="1">
      <alignment horizontal="justify" vertical="center" wrapText="1"/>
    </xf>
    <xf numFmtId="0" fontId="10" fillId="0" borderId="6" xfId="3" applyFont="1" applyFill="1" applyBorder="1" applyAlignment="1">
      <alignment horizontal="justify" vertical="center" wrapText="1"/>
    </xf>
    <xf numFmtId="0" fontId="10" fillId="0" borderId="8" xfId="3" applyFont="1" applyFill="1" applyBorder="1" applyAlignment="1">
      <alignment horizontal="justify" vertical="center" wrapText="1"/>
    </xf>
    <xf numFmtId="165" fontId="10" fillId="0" borderId="12" xfId="1" applyNumberFormat="1" applyFont="1" applyBorder="1" applyAlignment="1">
      <alignment horizontal="left" vertical="center" wrapText="1"/>
    </xf>
    <xf numFmtId="165" fontId="10" fillId="0" borderId="6" xfId="1" applyNumberFormat="1" applyFont="1" applyBorder="1" applyAlignment="1">
      <alignment horizontal="left" vertical="center" wrapText="1"/>
    </xf>
    <xf numFmtId="165" fontId="10" fillId="0" borderId="8" xfId="1" applyNumberFormat="1" applyFont="1" applyBorder="1" applyAlignment="1">
      <alignment horizontal="left" vertical="center" wrapText="1"/>
    </xf>
    <xf numFmtId="165" fontId="10" fillId="0" borderId="12" xfId="1" applyNumberFormat="1" applyFont="1" applyFill="1" applyBorder="1" applyAlignment="1">
      <alignment horizontal="left" vertical="center" wrapText="1"/>
    </xf>
    <xf numFmtId="165" fontId="10" fillId="0" borderId="6" xfId="1" applyNumberFormat="1" applyFont="1" applyFill="1" applyBorder="1" applyAlignment="1">
      <alignment horizontal="left" vertical="center" wrapText="1"/>
    </xf>
    <xf numFmtId="165" fontId="10" fillId="0" borderId="8" xfId="1" applyNumberFormat="1" applyFont="1" applyFill="1" applyBorder="1" applyAlignment="1">
      <alignment horizontal="left" vertical="center" wrapText="1"/>
    </xf>
    <xf numFmtId="165" fontId="10" fillId="0" borderId="9" xfId="1" applyNumberFormat="1" applyFont="1" applyBorder="1" applyAlignment="1">
      <alignment horizontal="center" vertical="center" wrapText="1"/>
    </xf>
    <xf numFmtId="9" fontId="10" fillId="0" borderId="9" xfId="2" applyFont="1" applyFill="1" applyBorder="1" applyAlignment="1">
      <alignment horizontal="center" vertical="center" wrapText="1"/>
    </xf>
    <xf numFmtId="0" fontId="10" fillId="4" borderId="9" xfId="3" applyFont="1" applyFill="1" applyBorder="1" applyAlignment="1">
      <alignment horizontal="center" vertical="center" wrapText="1"/>
    </xf>
    <xf numFmtId="165" fontId="10" fillId="0" borderId="9" xfId="1" applyNumberFormat="1" applyFont="1" applyBorder="1" applyAlignment="1">
      <alignment horizontal="center" vertical="center"/>
    </xf>
    <xf numFmtId="165" fontId="10" fillId="0" borderId="6" xfId="1" applyNumberFormat="1" applyFont="1" applyBorder="1" applyAlignment="1">
      <alignment horizontal="center" vertical="center"/>
    </xf>
    <xf numFmtId="165" fontId="10" fillId="0" borderId="8" xfId="1" applyNumberFormat="1" applyFont="1" applyBorder="1" applyAlignment="1">
      <alignment horizontal="center" vertical="center"/>
    </xf>
    <xf numFmtId="0" fontId="10" fillId="0" borderId="30" xfId="0" applyFont="1" applyBorder="1" applyAlignment="1">
      <alignment horizontal="center" vertical="center" wrapText="1"/>
    </xf>
    <xf numFmtId="0" fontId="10" fillId="0" borderId="12" xfId="0" applyNumberFormat="1" applyFont="1" applyBorder="1" applyAlignment="1">
      <alignment horizontal="left" vertical="center" wrapText="1"/>
    </xf>
    <xf numFmtId="0" fontId="10" fillId="0" borderId="6" xfId="0" applyNumberFormat="1" applyFont="1" applyBorder="1" applyAlignment="1">
      <alignment horizontal="left" vertical="center" wrapText="1"/>
    </xf>
    <xf numFmtId="0" fontId="10" fillId="0" borderId="8" xfId="0" applyNumberFormat="1" applyFont="1" applyBorder="1" applyAlignment="1">
      <alignment horizontal="left" vertical="center" wrapText="1"/>
    </xf>
    <xf numFmtId="0" fontId="10" fillId="0" borderId="12" xfId="0" applyNumberFormat="1" applyFont="1" applyBorder="1" applyAlignment="1">
      <alignment horizontal="justify" vertical="center" wrapText="1"/>
    </xf>
    <xf numFmtId="0" fontId="10" fillId="0" borderId="6" xfId="0" applyNumberFormat="1" applyFont="1" applyBorder="1" applyAlignment="1">
      <alignment horizontal="justify" vertical="center" wrapText="1"/>
    </xf>
    <xf numFmtId="0" fontId="10" fillId="0" borderId="8" xfId="0" applyNumberFormat="1" applyFont="1" applyBorder="1" applyAlignment="1">
      <alignment horizontal="justify" vertical="center" wrapText="1"/>
    </xf>
    <xf numFmtId="9" fontId="10" fillId="0" borderId="9" xfId="2" applyFont="1" applyBorder="1" applyAlignment="1">
      <alignment horizontal="center" vertical="center" wrapText="1"/>
    </xf>
    <xf numFmtId="9" fontId="25" fillId="3" borderId="4" xfId="2" applyFont="1" applyFill="1" applyBorder="1" applyAlignment="1">
      <alignment horizontal="center" vertical="center" wrapText="1"/>
    </xf>
    <xf numFmtId="0" fontId="25" fillId="3" borderId="5" xfId="0" applyFont="1" applyFill="1" applyBorder="1" applyAlignment="1">
      <alignment horizontal="justify" vertical="center" wrapText="1"/>
    </xf>
    <xf numFmtId="0" fontId="25" fillId="3" borderId="24" xfId="0" applyFont="1" applyFill="1" applyBorder="1" applyAlignment="1">
      <alignment horizontal="justify" vertical="center" wrapText="1"/>
    </xf>
    <xf numFmtId="49" fontId="10" fillId="0" borderId="12" xfId="3" applyNumberFormat="1" applyFont="1" applyFill="1" applyBorder="1" applyAlignment="1">
      <alignment horizontal="center" vertical="center"/>
    </xf>
    <xf numFmtId="49" fontId="10" fillId="0" borderId="6" xfId="3" applyNumberFormat="1" applyFont="1" applyFill="1" applyBorder="1" applyAlignment="1">
      <alignment horizontal="center" vertical="center"/>
    </xf>
    <xf numFmtId="49" fontId="10" fillId="0" borderId="8" xfId="3" applyNumberFormat="1" applyFont="1" applyFill="1" applyBorder="1" applyAlignment="1">
      <alignment horizontal="center" vertical="center"/>
    </xf>
    <xf numFmtId="165" fontId="10" fillId="0" borderId="12" xfId="1" applyNumberFormat="1" applyFont="1" applyBorder="1" applyAlignment="1">
      <alignment horizontal="center" vertical="center"/>
    </xf>
    <xf numFmtId="0" fontId="25" fillId="2" borderId="29"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9" fontId="2" fillId="0" borderId="37" xfId="4" applyFont="1" applyFill="1" applyBorder="1" applyAlignment="1">
      <alignment horizontal="center" vertical="center" wrapText="1"/>
    </xf>
    <xf numFmtId="9" fontId="2" fillId="0" borderId="39" xfId="4"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8" xfId="0" applyFont="1" applyFill="1" applyBorder="1" applyAlignment="1">
      <alignment horizontal="center" vertical="center" wrapText="1"/>
    </xf>
    <xf numFmtId="9" fontId="2" fillId="0" borderId="71" xfId="4"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4" fillId="0" borderId="4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6" xfId="0" applyFont="1" applyBorder="1" applyAlignment="1">
      <alignment horizontal="left" vertical="center"/>
    </xf>
    <xf numFmtId="0" fontId="4" fillId="0" borderId="17" xfId="0" applyFont="1" applyBorder="1" applyAlignment="1">
      <alignment horizontal="left" vertical="center"/>
    </xf>
    <xf numFmtId="165" fontId="2" fillId="4" borderId="12" xfId="1" applyNumberFormat="1" applyFont="1" applyFill="1" applyBorder="1" applyAlignment="1">
      <alignment horizontal="center" vertical="center" wrapText="1"/>
    </xf>
    <xf numFmtId="165" fontId="2" fillId="4" borderId="6" xfId="1" applyNumberFormat="1" applyFont="1" applyFill="1" applyBorder="1" applyAlignment="1">
      <alignment horizontal="center" vertical="center" wrapText="1"/>
    </xf>
    <xf numFmtId="165" fontId="2" fillId="4" borderId="33" xfId="1"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9" fontId="2" fillId="0" borderId="33" xfId="0" applyNumberFormat="1" applyFont="1" applyBorder="1" applyAlignment="1">
      <alignment horizontal="center" vertical="center" wrapText="1"/>
    </xf>
    <xf numFmtId="43" fontId="2" fillId="0" borderId="16" xfId="1" applyNumberFormat="1" applyFont="1" applyFill="1" applyBorder="1" applyAlignment="1">
      <alignment horizontal="center" vertical="center" wrapText="1"/>
    </xf>
    <xf numFmtId="43" fontId="2" fillId="0" borderId="10" xfId="1" applyNumberFormat="1" applyFont="1" applyFill="1" applyBorder="1" applyAlignment="1">
      <alignment horizontal="center" vertical="center" wrapText="1"/>
    </xf>
    <xf numFmtId="0" fontId="2" fillId="0" borderId="33" xfId="0" applyFont="1" applyBorder="1" applyAlignment="1">
      <alignment horizontal="justify" vertical="center" wrapText="1"/>
    </xf>
    <xf numFmtId="9" fontId="2" fillId="0" borderId="8" xfId="0" applyNumberFormat="1" applyFont="1" applyBorder="1" applyAlignment="1">
      <alignment horizontal="center" vertical="center" wrapText="1"/>
    </xf>
    <xf numFmtId="43" fontId="2" fillId="0" borderId="0" xfId="1" applyNumberFormat="1" applyFont="1" applyFill="1" applyBorder="1" applyAlignment="1">
      <alignment horizontal="center" vertical="center" wrapText="1"/>
    </xf>
    <xf numFmtId="43" fontId="2" fillId="0" borderId="40" xfId="1" applyNumberFormat="1" applyFont="1" applyFill="1" applyBorder="1" applyAlignment="1">
      <alignment horizontal="center" vertical="center" wrapText="1"/>
    </xf>
    <xf numFmtId="49" fontId="6" fillId="0" borderId="12" xfId="3" applyNumberFormat="1" applyFont="1" applyFill="1" applyBorder="1" applyAlignment="1">
      <alignment horizontal="center" vertical="center" wrapText="1"/>
    </xf>
    <xf numFmtId="49" fontId="6" fillId="0" borderId="6" xfId="3" applyNumberFormat="1" applyFont="1" applyFill="1" applyBorder="1" applyAlignment="1">
      <alignment horizontal="center" vertical="center" wrapText="1"/>
    </xf>
    <xf numFmtId="165" fontId="2" fillId="0" borderId="33" xfId="1" applyNumberFormat="1" applyFont="1" applyFill="1" applyBorder="1" applyAlignment="1">
      <alignment horizontal="center" vertical="center"/>
    </xf>
    <xf numFmtId="9" fontId="2" fillId="0" borderId="6" xfId="4"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72" xfId="0" applyFont="1" applyFill="1" applyBorder="1" applyAlignment="1">
      <alignment horizontal="center" vertical="center" wrapText="1"/>
    </xf>
    <xf numFmtId="49" fontId="6" fillId="0" borderId="8" xfId="3" applyNumberFormat="1" applyFont="1" applyFill="1" applyBorder="1" applyAlignment="1">
      <alignment horizontal="center" vertical="center" wrapText="1"/>
    </xf>
    <xf numFmtId="165" fontId="2" fillId="6" borderId="8" xfId="1" applyNumberFormat="1"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24" xfId="0" applyFont="1" applyFill="1" applyBorder="1" applyAlignment="1">
      <alignment horizontal="center" vertical="center"/>
    </xf>
    <xf numFmtId="43" fontId="4" fillId="3" borderId="5" xfId="1" applyFont="1" applyFill="1" applyBorder="1" applyAlignment="1">
      <alignment horizontal="center" vertical="center" wrapText="1"/>
    </xf>
    <xf numFmtId="43" fontId="4" fillId="3" borderId="24" xfId="1" applyFont="1" applyFill="1" applyBorder="1" applyAlignment="1">
      <alignment horizontal="center" vertical="center" wrapText="1"/>
    </xf>
    <xf numFmtId="9" fontId="4" fillId="3" borderId="4" xfId="7"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41" fontId="2" fillId="4" borderId="54" xfId="29" applyFont="1" applyFill="1" applyBorder="1" applyAlignment="1">
      <alignment horizontal="center" vertical="center"/>
    </xf>
    <xf numFmtId="41" fontId="2" fillId="4" borderId="52" xfId="29" applyFont="1" applyFill="1" applyBorder="1" applyAlignment="1">
      <alignment horizontal="center" vertical="center"/>
    </xf>
    <xf numFmtId="41" fontId="2" fillId="4" borderId="57" xfId="29" applyFont="1" applyFill="1" applyBorder="1" applyAlignment="1">
      <alignment horizontal="center" vertical="center"/>
    </xf>
    <xf numFmtId="41" fontId="2" fillId="4" borderId="38" xfId="29" applyFont="1" applyFill="1" applyBorder="1" applyAlignment="1">
      <alignment horizontal="center" vertical="center"/>
    </xf>
    <xf numFmtId="41" fontId="2" fillId="4" borderId="43" xfId="29" applyFont="1" applyFill="1" applyBorder="1" applyAlignment="1">
      <alignment horizontal="center" vertical="center"/>
    </xf>
    <xf numFmtId="41" fontId="2" fillId="4" borderId="55" xfId="29" applyFont="1" applyFill="1" applyBorder="1" applyAlignment="1">
      <alignment horizontal="center" vertical="center"/>
    </xf>
    <xf numFmtId="9" fontId="2" fillId="0" borderId="38" xfId="4" applyFont="1" applyBorder="1" applyAlignment="1">
      <alignment horizontal="center" vertical="center" wrapText="1"/>
    </xf>
    <xf numFmtId="9" fontId="2" fillId="0" borderId="43" xfId="4" applyFont="1" applyBorder="1" applyAlignment="1">
      <alignment horizontal="center" vertical="center" wrapText="1"/>
    </xf>
    <xf numFmtId="9" fontId="2" fillId="0" borderId="55" xfId="4" applyFont="1" applyBorder="1" applyAlignment="1">
      <alignment horizontal="center" vertical="center" wrapText="1"/>
    </xf>
    <xf numFmtId="0" fontId="2" fillId="0" borderId="11" xfId="0" applyFont="1" applyBorder="1" applyAlignment="1">
      <alignment horizontal="justify"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41" fontId="2" fillId="4" borderId="53" xfId="29" applyFont="1" applyFill="1" applyBorder="1" applyAlignment="1">
      <alignment horizontal="center" vertical="center"/>
    </xf>
    <xf numFmtId="41" fontId="2" fillId="4" borderId="44" xfId="29" applyFont="1" applyFill="1" applyBorder="1" applyAlignment="1">
      <alignment horizontal="center" vertical="center"/>
    </xf>
    <xf numFmtId="41" fontId="2" fillId="4" borderId="56" xfId="29" applyFont="1" applyFill="1" applyBorder="1" applyAlignment="1">
      <alignment horizontal="center" vertical="center"/>
    </xf>
    <xf numFmtId="9" fontId="2" fillId="0" borderId="40" xfId="4" applyFont="1" applyFill="1" applyBorder="1" applyAlignment="1">
      <alignment horizontal="center" vertical="center" wrapText="1"/>
    </xf>
    <xf numFmtId="9" fontId="2" fillId="0" borderId="26" xfId="4" applyFont="1" applyFill="1" applyBorder="1" applyAlignment="1">
      <alignment horizontal="center" vertical="center" wrapText="1"/>
    </xf>
    <xf numFmtId="9" fontId="2" fillId="0" borderId="21" xfId="4" applyFont="1" applyFill="1" applyBorder="1" applyAlignment="1">
      <alignment horizontal="center" vertical="center" wrapText="1"/>
    </xf>
    <xf numFmtId="0" fontId="4" fillId="3" borderId="32" xfId="0" applyFont="1" applyFill="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0" fontId="6" fillId="0" borderId="12" xfId="7" applyNumberFormat="1" applyFont="1" applyFill="1" applyBorder="1" applyAlignment="1">
      <alignment horizontal="justify" vertical="center" wrapText="1"/>
    </xf>
    <xf numFmtId="0" fontId="6" fillId="0" borderId="6" xfId="7" applyNumberFormat="1" applyFont="1" applyFill="1" applyBorder="1" applyAlignment="1">
      <alignment horizontal="justify" vertical="center" wrapText="1"/>
    </xf>
    <xf numFmtId="1" fontId="2" fillId="0" borderId="12" xfId="0" applyNumberFormat="1" applyFont="1" applyFill="1" applyBorder="1" applyAlignment="1">
      <alignment horizontal="left" vertical="center" wrapText="1"/>
    </xf>
    <xf numFmtId="1" fontId="2" fillId="0" borderId="8" xfId="0" applyNumberFormat="1" applyFont="1" applyFill="1" applyBorder="1" applyAlignment="1">
      <alignment horizontal="left" vertical="center" wrapText="1"/>
    </xf>
    <xf numFmtId="0" fontId="2" fillId="0" borderId="52" xfId="0" applyFont="1" applyFill="1" applyBorder="1" applyAlignment="1">
      <alignment horizontal="justify" vertical="center" wrapText="1"/>
    </xf>
    <xf numFmtId="0" fontId="6" fillId="0" borderId="8" xfId="7" applyNumberFormat="1" applyFont="1" applyFill="1" applyBorder="1" applyAlignment="1">
      <alignment horizontal="justify" vertical="center" wrapText="1"/>
    </xf>
    <xf numFmtId="165" fontId="2" fillId="0" borderId="21" xfId="1" applyNumberFormat="1" applyFont="1" applyFill="1" applyBorder="1" applyAlignment="1">
      <alignment horizontal="center" vertical="center" wrapText="1"/>
    </xf>
    <xf numFmtId="165" fontId="2" fillId="0" borderId="40" xfId="1" applyNumberFormat="1" applyFont="1" applyFill="1" applyBorder="1" applyAlignment="1">
      <alignment horizontal="center" vertical="center" wrapText="1"/>
    </xf>
    <xf numFmtId="165" fontId="2" fillId="0" borderId="9" xfId="1" applyNumberFormat="1" applyFont="1" applyFill="1" applyBorder="1" applyAlignment="1">
      <alignment horizontal="center" vertical="center" wrapText="1"/>
    </xf>
    <xf numFmtId="165" fontId="2" fillId="0" borderId="9" xfId="1" applyNumberFormat="1" applyFont="1" applyBorder="1" applyAlignment="1">
      <alignment horizontal="center"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6" fillId="4" borderId="12" xfId="3" applyFont="1" applyFill="1" applyBorder="1" applyAlignment="1">
      <alignment horizontal="center" vertical="center" wrapText="1"/>
    </xf>
    <xf numFmtId="0" fontId="6" fillId="4" borderId="6" xfId="3" applyFont="1" applyFill="1" applyBorder="1" applyAlignment="1">
      <alignment horizontal="center" vertical="center" wrapText="1"/>
    </xf>
    <xf numFmtId="0" fontId="6" fillId="4" borderId="8" xfId="3" applyFont="1" applyFill="1" applyBorder="1" applyAlignment="1">
      <alignment horizontal="center" vertical="center" wrapText="1"/>
    </xf>
    <xf numFmtId="165" fontId="2" fillId="0" borderId="18" xfId="1" applyNumberFormat="1" applyFont="1" applyFill="1" applyBorder="1" applyAlignment="1">
      <alignment horizontal="center" vertical="center" wrapText="1"/>
    </xf>
    <xf numFmtId="165" fontId="2" fillId="0" borderId="11" xfId="1" applyNumberFormat="1" applyFont="1" applyFill="1" applyBorder="1" applyAlignment="1">
      <alignment horizontal="center" vertical="center" wrapText="1"/>
    </xf>
    <xf numFmtId="165" fontId="2" fillId="0" borderId="14" xfId="1" applyNumberFormat="1" applyFont="1" applyFill="1" applyBorder="1" applyAlignment="1">
      <alignment horizontal="center" vertical="center" wrapText="1"/>
    </xf>
    <xf numFmtId="0" fontId="2" fillId="0" borderId="43" xfId="0" applyFont="1" applyFill="1" applyBorder="1" applyAlignment="1">
      <alignment horizontal="justify" vertical="center" wrapText="1"/>
    </xf>
    <xf numFmtId="165" fontId="2" fillId="0" borderId="49" xfId="1" applyNumberFormat="1" applyFont="1" applyFill="1" applyBorder="1" applyAlignment="1">
      <alignment horizontal="center" vertical="center" wrapText="1"/>
    </xf>
    <xf numFmtId="165" fontId="2" fillId="0" borderId="50" xfId="1" applyNumberFormat="1" applyFont="1" applyFill="1" applyBorder="1" applyAlignment="1">
      <alignment horizontal="center" vertical="center" wrapText="1"/>
    </xf>
    <xf numFmtId="165" fontId="2" fillId="0" borderId="51" xfId="1" applyNumberFormat="1" applyFont="1" applyFill="1" applyBorder="1" applyAlignment="1">
      <alignment horizontal="center" vertical="center" wrapText="1"/>
    </xf>
    <xf numFmtId="0" fontId="6" fillId="0" borderId="9" xfId="0" applyNumberFormat="1" applyFont="1" applyBorder="1" applyAlignment="1">
      <alignment horizontal="center" vertical="center" wrapText="1"/>
    </xf>
    <xf numFmtId="165" fontId="2" fillId="0" borderId="42" xfId="1" applyNumberFormat="1" applyFont="1" applyBorder="1" applyAlignment="1">
      <alignment horizontal="center" vertical="center" wrapText="1"/>
    </xf>
    <xf numFmtId="165" fontId="2" fillId="0" borderId="44" xfId="1" applyNumberFormat="1" applyFont="1" applyBorder="1" applyAlignment="1">
      <alignment horizontal="center" vertical="center" wrapText="1"/>
    </xf>
    <xf numFmtId="165" fontId="2" fillId="0" borderId="47" xfId="1" applyNumberFormat="1" applyFont="1" applyBorder="1" applyAlignment="1">
      <alignment horizontal="center" vertical="center" wrapText="1"/>
    </xf>
    <xf numFmtId="9" fontId="2" fillId="0" borderId="36" xfId="2" applyFont="1" applyFill="1" applyBorder="1" applyAlignment="1">
      <alignment horizontal="center" vertical="center" wrapText="1"/>
    </xf>
    <xf numFmtId="9" fontId="2" fillId="0" borderId="45" xfId="2" applyFont="1" applyFill="1" applyBorder="1" applyAlignment="1">
      <alignment horizontal="center" vertical="center" wrapText="1"/>
    </xf>
    <xf numFmtId="9" fontId="2" fillId="0" borderId="48" xfId="2" applyFont="1" applyFill="1" applyBorder="1" applyAlignment="1">
      <alignment horizontal="center" vertical="center" wrapText="1"/>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46" xfId="0" applyFont="1" applyBorder="1" applyAlignment="1">
      <alignment horizontal="center" vertical="center"/>
    </xf>
    <xf numFmtId="165" fontId="5" fillId="3" borderId="4" xfId="1" applyNumberFormat="1" applyFont="1" applyFill="1" applyBorder="1" applyAlignment="1">
      <alignment horizontal="center" vertical="center" wrapText="1"/>
    </xf>
    <xf numFmtId="9" fontId="5" fillId="3" borderId="4" xfId="2"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3" borderId="2" xfId="0" applyFont="1" applyFill="1" applyBorder="1" applyAlignment="1">
      <alignment horizontal="center" vertical="center"/>
    </xf>
    <xf numFmtId="165" fontId="10" fillId="0" borderId="9" xfId="15" applyNumberFormat="1" applyFont="1" applyFill="1" applyBorder="1" applyAlignment="1">
      <alignment horizontal="center" vertical="center"/>
    </xf>
    <xf numFmtId="165" fontId="2" fillId="0" borderId="12" xfId="1" applyNumberFormat="1" applyFont="1" applyFill="1" applyBorder="1" applyAlignment="1">
      <alignment vertical="center" wrapText="1"/>
    </xf>
    <xf numFmtId="165" fontId="2" fillId="0" borderId="8" xfId="1" applyNumberFormat="1" applyFont="1" applyFill="1" applyBorder="1" applyAlignment="1">
      <alignment vertical="center" wrapText="1"/>
    </xf>
    <xf numFmtId="43" fontId="2" fillId="0" borderId="67" xfId="1" applyFont="1" applyFill="1" applyBorder="1" applyAlignment="1">
      <alignment horizontal="center" vertical="center" wrapText="1"/>
    </xf>
    <xf numFmtId="43" fontId="2" fillId="0" borderId="66" xfId="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2" xfId="2" applyNumberFormat="1" applyFont="1" applyBorder="1" applyAlignment="1">
      <alignment horizontal="center" vertical="center" wrapText="1"/>
    </xf>
    <xf numFmtId="0" fontId="2" fillId="0" borderId="6" xfId="2" applyNumberFormat="1" applyFont="1" applyBorder="1" applyAlignment="1">
      <alignment horizontal="center" vertical="center" wrapText="1"/>
    </xf>
    <xf numFmtId="0" fontId="2" fillId="0" borderId="8" xfId="2" applyNumberFormat="1" applyFont="1" applyBorder="1" applyAlignment="1">
      <alignment horizontal="center" vertical="center" wrapText="1"/>
    </xf>
    <xf numFmtId="0" fontId="2" fillId="0" borderId="12" xfId="2" applyNumberFormat="1" applyFont="1" applyFill="1" applyBorder="1" applyAlignment="1">
      <alignment horizontal="center" vertical="center" wrapText="1"/>
    </xf>
    <xf numFmtId="0" fontId="2" fillId="0" borderId="6" xfId="2" applyNumberFormat="1" applyFont="1" applyFill="1" applyBorder="1" applyAlignment="1">
      <alignment horizontal="center" vertical="center" wrapText="1"/>
    </xf>
    <xf numFmtId="0" fontId="2" fillId="0" borderId="8" xfId="2"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6" fillId="0" borderId="12" xfId="3" applyFont="1" applyFill="1" applyBorder="1" applyAlignment="1">
      <alignment horizontal="left" vertical="center" wrapText="1"/>
    </xf>
    <xf numFmtId="0" fontId="6" fillId="0" borderId="6" xfId="3" applyFont="1" applyFill="1" applyBorder="1" applyAlignment="1">
      <alignment horizontal="left" vertical="center" wrapText="1"/>
    </xf>
    <xf numFmtId="0" fontId="6" fillId="0" borderId="8" xfId="3" applyFont="1" applyFill="1" applyBorder="1" applyAlignment="1">
      <alignment horizontal="left" vertical="center" wrapText="1"/>
    </xf>
    <xf numFmtId="10" fontId="2" fillId="0" borderId="12" xfId="2" applyNumberFormat="1" applyFont="1" applyBorder="1" applyAlignment="1">
      <alignment horizontal="center" vertical="center" wrapText="1"/>
    </xf>
    <xf numFmtId="10" fontId="2" fillId="0" borderId="8" xfId="2" applyNumberFormat="1" applyFont="1" applyBorder="1" applyAlignment="1">
      <alignment horizontal="center" vertical="center" wrapText="1"/>
    </xf>
    <xf numFmtId="9" fontId="4" fillId="3" borderId="5" xfId="2" applyFont="1" applyFill="1" applyBorder="1" applyAlignment="1">
      <alignment horizontal="center" vertical="center" wrapText="1"/>
    </xf>
    <xf numFmtId="9" fontId="4" fillId="3" borderId="24" xfId="2" applyFont="1" applyFill="1" applyBorder="1" applyAlignment="1">
      <alignment horizontal="center" vertical="center" wrapText="1"/>
    </xf>
    <xf numFmtId="165" fontId="5" fillId="3" borderId="5" xfId="1" applyNumberFormat="1" applyFont="1" applyFill="1" applyBorder="1" applyAlignment="1">
      <alignment horizontal="center" vertical="center" wrapText="1"/>
    </xf>
    <xf numFmtId="165" fontId="5" fillId="3" borderId="24" xfId="1" applyNumberFormat="1" applyFont="1" applyFill="1" applyBorder="1" applyAlignment="1">
      <alignment horizontal="center" vertical="center" wrapText="1"/>
    </xf>
    <xf numFmtId="43" fontId="5" fillId="3" borderId="5" xfId="1" applyFont="1" applyFill="1" applyBorder="1" applyAlignment="1">
      <alignment horizontal="center" vertical="center" wrapText="1"/>
    </xf>
    <xf numFmtId="43" fontId="5" fillId="3" borderId="24" xfId="1" applyFont="1" applyFill="1" applyBorder="1" applyAlignment="1">
      <alignment horizontal="center" vertical="center" wrapText="1"/>
    </xf>
    <xf numFmtId="165" fontId="4" fillId="3" borderId="5" xfId="1" applyNumberFormat="1" applyFont="1" applyFill="1" applyBorder="1" applyAlignment="1">
      <alignment horizontal="center" vertical="center" wrapText="1"/>
    </xf>
    <xf numFmtId="165" fontId="4" fillId="3" borderId="24" xfId="1" applyNumberFormat="1" applyFont="1" applyFill="1" applyBorder="1" applyAlignment="1">
      <alignment horizontal="center" vertical="center" wrapText="1"/>
    </xf>
    <xf numFmtId="0" fontId="20" fillId="3" borderId="4" xfId="0" applyFont="1" applyFill="1" applyBorder="1" applyAlignment="1">
      <alignment horizontal="center" vertical="center"/>
    </xf>
    <xf numFmtId="0" fontId="22" fillId="7" borderId="4" xfId="0" applyFont="1" applyFill="1" applyBorder="1" applyAlignment="1">
      <alignment horizontal="center"/>
    </xf>
    <xf numFmtId="0" fontId="22" fillId="7" borderId="1" xfId="0" applyFont="1" applyFill="1" applyBorder="1" applyAlignment="1">
      <alignment horizontal="center"/>
    </xf>
    <xf numFmtId="0" fontId="22" fillId="7" borderId="2" xfId="0" applyFont="1" applyFill="1" applyBorder="1" applyAlignment="1">
      <alignment horizontal="center"/>
    </xf>
    <xf numFmtId="0" fontId="22" fillId="7" borderId="3" xfId="0" applyFont="1" applyFill="1" applyBorder="1" applyAlignment="1">
      <alignment horizontal="center"/>
    </xf>
    <xf numFmtId="0" fontId="22" fillId="7" borderId="4" xfId="0" applyFont="1" applyFill="1" applyBorder="1" applyAlignment="1">
      <alignment horizontal="center" vertical="center"/>
    </xf>
    <xf numFmtId="0" fontId="2" fillId="0" borderId="9" xfId="0" applyFont="1" applyFill="1" applyBorder="1" applyAlignment="1">
      <alignment horizontal="justify" vertical="center"/>
    </xf>
    <xf numFmtId="165" fontId="2" fillId="0" borderId="0" xfId="1" applyNumberFormat="1" applyFont="1" applyFill="1" applyAlignment="1">
      <alignment horizontal="justify" vertical="center"/>
    </xf>
    <xf numFmtId="9" fontId="2" fillId="0" borderId="14" xfId="4" applyFont="1" applyFill="1" applyBorder="1" applyAlignment="1">
      <alignment horizontal="left" vertical="center" wrapText="1"/>
    </xf>
    <xf numFmtId="0" fontId="2" fillId="0" borderId="8" xfId="0" applyFont="1" applyFill="1" applyBorder="1" applyAlignment="1">
      <alignment horizontal="justify" vertical="center"/>
    </xf>
    <xf numFmtId="43" fontId="2" fillId="0" borderId="8" xfId="1" applyFont="1" applyFill="1" applyBorder="1" applyAlignment="1">
      <alignment horizontal="justify" vertical="center"/>
    </xf>
    <xf numFmtId="9" fontId="7" fillId="0" borderId="17" xfId="4" applyFont="1" applyFill="1" applyBorder="1" applyAlignment="1">
      <alignment horizontal="left" vertical="center"/>
    </xf>
    <xf numFmtId="43" fontId="10" fillId="0" borderId="9" xfId="1" applyFont="1" applyFill="1" applyBorder="1" applyAlignment="1">
      <alignment horizontal="center" vertical="center"/>
    </xf>
    <xf numFmtId="9" fontId="10" fillId="0" borderId="9" xfId="2" applyFont="1" applyFill="1" applyBorder="1" applyAlignment="1">
      <alignment horizontal="justify" vertical="center"/>
    </xf>
    <xf numFmtId="0" fontId="26" fillId="0" borderId="9" xfId="0" applyFont="1" applyFill="1" applyBorder="1" applyAlignment="1">
      <alignment horizontal="left" vertical="center"/>
    </xf>
    <xf numFmtId="9" fontId="26" fillId="0" borderId="9" xfId="4" applyFont="1" applyFill="1" applyBorder="1" applyAlignment="1">
      <alignment horizontal="left" vertical="center"/>
    </xf>
    <xf numFmtId="0" fontId="25" fillId="0" borderId="9" xfId="0" applyFont="1" applyFill="1" applyBorder="1" applyAlignment="1">
      <alignment vertical="center"/>
    </xf>
    <xf numFmtId="43" fontId="25" fillId="0" borderId="9" xfId="1" applyFont="1" applyFill="1" applyBorder="1" applyAlignment="1">
      <alignment vertical="center"/>
    </xf>
    <xf numFmtId="0" fontId="10" fillId="0" borderId="9" xfId="0" applyFont="1" applyFill="1" applyBorder="1" applyAlignment="1">
      <alignment horizontal="distributed" vertical="center" wrapText="1"/>
    </xf>
    <xf numFmtId="0" fontId="10" fillId="0" borderId="17" xfId="0" applyFont="1" applyFill="1" applyBorder="1" applyAlignment="1">
      <alignment horizontal="justify" vertical="center"/>
    </xf>
    <xf numFmtId="0" fontId="10" fillId="0" borderId="0" xfId="0" applyFont="1" applyFill="1" applyBorder="1" applyAlignment="1">
      <alignment horizontal="justify" vertical="center"/>
    </xf>
    <xf numFmtId="165" fontId="10" fillId="0" borderId="0" xfId="1" applyNumberFormat="1" applyFont="1" applyFill="1" applyAlignment="1">
      <alignment horizontal="center" vertical="center"/>
    </xf>
    <xf numFmtId="165" fontId="10" fillId="0" borderId="9" xfId="1" applyNumberFormat="1" applyFont="1" applyFill="1" applyBorder="1" applyAlignment="1">
      <alignment horizontal="center" vertical="center"/>
    </xf>
    <xf numFmtId="9" fontId="2" fillId="0" borderId="9" xfId="4" applyFont="1" applyFill="1" applyBorder="1" applyAlignment="1">
      <alignment horizontal="justify" vertical="center"/>
    </xf>
    <xf numFmtId="4" fontId="0" fillId="0" borderId="0" xfId="0" applyNumberFormat="1" applyFill="1" applyBorder="1" applyAlignment="1" applyProtection="1"/>
    <xf numFmtId="43" fontId="2" fillId="0" borderId="9" xfId="1" applyFont="1" applyFill="1" applyBorder="1" applyAlignment="1">
      <alignment horizontal="center" vertical="center"/>
    </xf>
  </cellXfs>
  <cellStyles count="30">
    <cellStyle name="Excel Built-in Normal" xfId="5"/>
    <cellStyle name="Excel Built-in Normal 2" xfId="6"/>
    <cellStyle name="Millares" xfId="1" builtinId="3"/>
    <cellStyle name="Millares [0] 2" xfId="29"/>
    <cellStyle name="Millares 2" xfId="9"/>
    <cellStyle name="Millares 2 2" xfId="10"/>
    <cellStyle name="Millares 2 3" xfId="11"/>
    <cellStyle name="Millares 2 4" xfId="12"/>
    <cellStyle name="Millares 3" xfId="13"/>
    <cellStyle name="Millares 3 2" xfId="14"/>
    <cellStyle name="Millares 4" xfId="7"/>
    <cellStyle name="Millares 4 2" xfId="15"/>
    <cellStyle name="Millares 5" xfId="16"/>
    <cellStyle name="Millares 5 2" xfId="17"/>
    <cellStyle name="Millares 5 3" xfId="18"/>
    <cellStyle name="Moneda 2" xfId="19"/>
    <cellStyle name="Moneda 2 2" xfId="20"/>
    <cellStyle name="Moneda 3" xfId="21"/>
    <cellStyle name="Moneda 3 2" xfId="22"/>
    <cellStyle name="Normal" xfId="0" builtinId="0"/>
    <cellStyle name="Normal 2" xfId="3"/>
    <cellStyle name="Normal 2 3" xfId="23"/>
    <cellStyle name="Normal 4" xfId="24"/>
    <cellStyle name="Porcentaje" xfId="2" builtinId="5"/>
    <cellStyle name="Porcentaje 2" xfId="4"/>
    <cellStyle name="Porcentaje 2 2" xfId="25"/>
    <cellStyle name="Porcentaje 3" xfId="26"/>
    <cellStyle name="Porcentaje 4" xfId="27"/>
    <cellStyle name="Porcentual 2" xfId="8"/>
    <cellStyle name="Porcentual 2 2" xfId="28"/>
  </cellStyles>
  <dxfs count="0"/>
  <tableStyles count="0" defaultTableStyle="TableStyleMedium2" defaultPivotStyle="PivotStyleLight16"/>
  <colors>
    <mruColors>
      <color rgb="FFFFB3FF"/>
      <color rgb="FF8FDAFF"/>
      <color rgb="FFD7AFFF"/>
      <color rgb="FFFF99FF"/>
      <color rgb="FF66CCFF"/>
      <color rgb="FFCC99FF"/>
      <color rgb="FF66FFFF"/>
      <color rgb="FF99FFCC"/>
      <color rgb="FF00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EVALUACION!$B$3</c:f>
              <c:strCache>
                <c:ptCount val="1"/>
                <c:pt idx="0">
                  <c:v>EFICACIA</c:v>
                </c:pt>
              </c:strCache>
            </c:strRef>
          </c:tx>
          <c:spPr>
            <a:ln w="28575" cap="rnd">
              <a:solidFill>
                <a:srgbClr val="66CCFF"/>
              </a:solidFill>
              <a:round/>
            </a:ln>
            <a:effectLst/>
          </c:spPr>
          <c:marker>
            <c:symbol val="none"/>
          </c:marker>
          <c:cat>
            <c:strRef>
              <c:f>EVALUACION!$A$4:$A$19</c:f>
              <c:strCache>
                <c:ptCount val="16"/>
                <c:pt idx="0">
                  <c:v>PROVIQUINDIO</c:v>
                </c:pt>
                <c:pt idx="1">
                  <c:v>SECRETARIA DE EDUCACION</c:v>
                </c:pt>
                <c:pt idx="2">
                  <c:v>SECRETARIA ADMINISTRATIVA</c:v>
                </c:pt>
                <c:pt idx="3">
                  <c:v>INDEPORTES</c:v>
                </c:pt>
                <c:pt idx="4">
                  <c:v>SECRETARIA DE FAMILIA</c:v>
                </c:pt>
                <c:pt idx="5">
                  <c:v>SECRETARIA DE CULTURA</c:v>
                </c:pt>
                <c:pt idx="6">
                  <c:v>SECRETARIA DE SALUD</c:v>
                </c:pt>
                <c:pt idx="7">
                  <c:v>SECRETARIA DE TURISMO</c:v>
                </c:pt>
                <c:pt idx="8">
                  <c:v>SECRETARIA DEL INTERIOR</c:v>
                </c:pt>
                <c:pt idx="9">
                  <c:v>SECRETARIA PRIVADA</c:v>
                </c:pt>
                <c:pt idx="10">
                  <c:v>SECRETARIA DE PLANEACION</c:v>
                </c:pt>
                <c:pt idx="11">
                  <c:v>SECRETARIA DE INFRAESTRUCTURA</c:v>
                </c:pt>
                <c:pt idx="12">
                  <c:v>SECRETARIA DE AGRICULTURA</c:v>
                </c:pt>
                <c:pt idx="13">
                  <c:v>SECRETARIA JURIDICA</c:v>
                </c:pt>
                <c:pt idx="14">
                  <c:v>SECRETARIA DE HACIENDA</c:v>
                </c:pt>
                <c:pt idx="15">
                  <c:v>SECRETARIA DE REPRESENTACION JUDICIAL</c:v>
                </c:pt>
              </c:strCache>
            </c:strRef>
          </c:cat>
          <c:val>
            <c:numRef>
              <c:f>EVALUACION!$B$4:$B$19</c:f>
              <c:numCache>
                <c:formatCode>0%</c:formatCode>
                <c:ptCount val="16"/>
                <c:pt idx="0">
                  <c:v>0.67</c:v>
                </c:pt>
                <c:pt idx="1">
                  <c:v>0.83</c:v>
                </c:pt>
                <c:pt idx="2">
                  <c:v>0.83333333333333337</c:v>
                </c:pt>
                <c:pt idx="3">
                  <c:v>0.83809523809523812</c:v>
                </c:pt>
                <c:pt idx="4">
                  <c:v>0.85433513027852648</c:v>
                </c:pt>
                <c:pt idx="5">
                  <c:v>0.92330827067669186</c:v>
                </c:pt>
                <c:pt idx="6">
                  <c:v>0.92998580738924097</c:v>
                </c:pt>
                <c:pt idx="7">
                  <c:v>0.94</c:v>
                </c:pt>
                <c:pt idx="8">
                  <c:v>0.95</c:v>
                </c:pt>
                <c:pt idx="9">
                  <c:v>0.96250000000000002</c:v>
                </c:pt>
                <c:pt idx="10">
                  <c:v>0.96750000000000003</c:v>
                </c:pt>
                <c:pt idx="11">
                  <c:v>0.97</c:v>
                </c:pt>
                <c:pt idx="12">
                  <c:v>0.99494505494505503</c:v>
                </c:pt>
                <c:pt idx="13">
                  <c:v>1</c:v>
                </c:pt>
                <c:pt idx="14">
                  <c:v>1</c:v>
                </c:pt>
                <c:pt idx="15">
                  <c:v>1</c:v>
                </c:pt>
              </c:numCache>
            </c:numRef>
          </c:val>
          <c:smooth val="0"/>
        </c:ser>
        <c:ser>
          <c:idx val="1"/>
          <c:order val="1"/>
          <c:tx>
            <c:strRef>
              <c:f>EVALUACION!$C$3</c:f>
              <c:strCache>
                <c:ptCount val="1"/>
                <c:pt idx="0">
                  <c:v>EFICIENCIA</c:v>
                </c:pt>
              </c:strCache>
            </c:strRef>
          </c:tx>
          <c:spPr>
            <a:ln w="28575" cap="rnd">
              <a:solidFill>
                <a:srgbClr val="FF66FF"/>
              </a:solidFill>
              <a:round/>
            </a:ln>
            <a:effectLst/>
          </c:spPr>
          <c:marker>
            <c:symbol val="none"/>
          </c:marker>
          <c:cat>
            <c:strRef>
              <c:f>EVALUACION!$A$4:$A$19</c:f>
              <c:strCache>
                <c:ptCount val="16"/>
                <c:pt idx="0">
                  <c:v>PROVIQUINDIO</c:v>
                </c:pt>
                <c:pt idx="1">
                  <c:v>SECRETARIA DE EDUCACION</c:v>
                </c:pt>
                <c:pt idx="2">
                  <c:v>SECRETARIA ADMINISTRATIVA</c:v>
                </c:pt>
                <c:pt idx="3">
                  <c:v>INDEPORTES</c:v>
                </c:pt>
                <c:pt idx="4">
                  <c:v>SECRETARIA DE FAMILIA</c:v>
                </c:pt>
                <c:pt idx="5">
                  <c:v>SECRETARIA DE CULTURA</c:v>
                </c:pt>
                <c:pt idx="6">
                  <c:v>SECRETARIA DE SALUD</c:v>
                </c:pt>
                <c:pt idx="7">
                  <c:v>SECRETARIA DE TURISMO</c:v>
                </c:pt>
                <c:pt idx="8">
                  <c:v>SECRETARIA DEL INTERIOR</c:v>
                </c:pt>
                <c:pt idx="9">
                  <c:v>SECRETARIA PRIVADA</c:v>
                </c:pt>
                <c:pt idx="10">
                  <c:v>SECRETARIA DE PLANEACION</c:v>
                </c:pt>
                <c:pt idx="11">
                  <c:v>SECRETARIA DE INFRAESTRUCTURA</c:v>
                </c:pt>
                <c:pt idx="12">
                  <c:v>SECRETARIA DE AGRICULTURA</c:v>
                </c:pt>
                <c:pt idx="13">
                  <c:v>SECRETARIA JURIDICA</c:v>
                </c:pt>
                <c:pt idx="14">
                  <c:v>SECRETARIA DE HACIENDA</c:v>
                </c:pt>
                <c:pt idx="15">
                  <c:v>SECRETARIA DE REPRESENTACION JUDICIAL</c:v>
                </c:pt>
              </c:strCache>
            </c:strRef>
          </c:cat>
          <c:val>
            <c:numRef>
              <c:f>EVALUACION!$C$4:$C$19</c:f>
              <c:numCache>
                <c:formatCode>0%</c:formatCode>
                <c:ptCount val="16"/>
                <c:pt idx="0">
                  <c:v>0.3</c:v>
                </c:pt>
                <c:pt idx="1">
                  <c:v>0.95</c:v>
                </c:pt>
                <c:pt idx="2">
                  <c:v>0.99999999915833437</c:v>
                </c:pt>
                <c:pt idx="3">
                  <c:v>0.45</c:v>
                </c:pt>
                <c:pt idx="4">
                  <c:v>0.96110469453441716</c:v>
                </c:pt>
                <c:pt idx="5">
                  <c:v>1</c:v>
                </c:pt>
                <c:pt idx="6">
                  <c:v>0.8459462197914408</c:v>
                </c:pt>
                <c:pt idx="7">
                  <c:v>0.99794460499495008</c:v>
                </c:pt>
                <c:pt idx="8">
                  <c:v>0.45190422752379611</c:v>
                </c:pt>
                <c:pt idx="9">
                  <c:v>1</c:v>
                </c:pt>
                <c:pt idx="10">
                  <c:v>1</c:v>
                </c:pt>
                <c:pt idx="11">
                  <c:v>0.45</c:v>
                </c:pt>
                <c:pt idx="12">
                  <c:v>0.98072426906369958</c:v>
                </c:pt>
                <c:pt idx="13">
                  <c:v>1</c:v>
                </c:pt>
                <c:pt idx="14">
                  <c:v>0.90217721957734698</c:v>
                </c:pt>
                <c:pt idx="15">
                  <c:v>1</c:v>
                </c:pt>
              </c:numCache>
            </c:numRef>
          </c:val>
          <c:smooth val="0"/>
        </c:ser>
        <c:ser>
          <c:idx val="2"/>
          <c:order val="2"/>
          <c:tx>
            <c:strRef>
              <c:f>EVALUACION!$D$3</c:f>
              <c:strCache>
                <c:ptCount val="1"/>
                <c:pt idx="0">
                  <c:v>INDICADOR  TIEMPO</c:v>
                </c:pt>
              </c:strCache>
            </c:strRef>
          </c:tx>
          <c:spPr>
            <a:ln w="28575" cap="rnd">
              <a:solidFill>
                <a:srgbClr val="66FF99"/>
              </a:solidFill>
              <a:round/>
            </a:ln>
            <a:effectLst/>
          </c:spPr>
          <c:marker>
            <c:symbol val="none"/>
          </c:marker>
          <c:cat>
            <c:strRef>
              <c:f>EVALUACION!$A$4:$A$19</c:f>
              <c:strCache>
                <c:ptCount val="16"/>
                <c:pt idx="0">
                  <c:v>PROVIQUINDIO</c:v>
                </c:pt>
                <c:pt idx="1">
                  <c:v>SECRETARIA DE EDUCACION</c:v>
                </c:pt>
                <c:pt idx="2">
                  <c:v>SECRETARIA ADMINISTRATIVA</c:v>
                </c:pt>
                <c:pt idx="3">
                  <c:v>INDEPORTES</c:v>
                </c:pt>
                <c:pt idx="4">
                  <c:v>SECRETARIA DE FAMILIA</c:v>
                </c:pt>
                <c:pt idx="5">
                  <c:v>SECRETARIA DE CULTURA</c:v>
                </c:pt>
                <c:pt idx="6">
                  <c:v>SECRETARIA DE SALUD</c:v>
                </c:pt>
                <c:pt idx="7">
                  <c:v>SECRETARIA DE TURISMO</c:v>
                </c:pt>
                <c:pt idx="8">
                  <c:v>SECRETARIA DEL INTERIOR</c:v>
                </c:pt>
                <c:pt idx="9">
                  <c:v>SECRETARIA PRIVADA</c:v>
                </c:pt>
                <c:pt idx="10">
                  <c:v>SECRETARIA DE PLANEACION</c:v>
                </c:pt>
                <c:pt idx="11">
                  <c:v>SECRETARIA DE INFRAESTRUCTURA</c:v>
                </c:pt>
                <c:pt idx="12">
                  <c:v>SECRETARIA DE AGRICULTURA</c:v>
                </c:pt>
                <c:pt idx="13">
                  <c:v>SECRETARIA JURIDICA</c:v>
                </c:pt>
                <c:pt idx="14">
                  <c:v>SECRETARIA DE HACIENDA</c:v>
                </c:pt>
                <c:pt idx="15">
                  <c:v>SECRETARIA DE REPRESENTACION JUDICIAL</c:v>
                </c:pt>
              </c:strCache>
            </c:strRef>
          </c:cat>
          <c:val>
            <c:numRef>
              <c:f>EVALUACION!$D$4:$D$19</c:f>
              <c:numCache>
                <c:formatCode>0%</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dLbls>
          <c:showLegendKey val="0"/>
          <c:showVal val="0"/>
          <c:showCatName val="0"/>
          <c:showSerName val="0"/>
          <c:showPercent val="0"/>
          <c:showBubbleSize val="0"/>
        </c:dLbls>
        <c:smooth val="0"/>
        <c:axId val="311806648"/>
        <c:axId val="311807040"/>
      </c:lineChart>
      <c:catAx>
        <c:axId val="311806648"/>
        <c:scaling>
          <c:orientation val="minMax"/>
        </c:scaling>
        <c:delete val="0"/>
        <c:axPos val="b"/>
        <c:numFmt formatCode="General" sourceLinked="1"/>
        <c:majorTickMark val="none"/>
        <c:minorTickMark val="none"/>
        <c:tickLblPos val="nextTo"/>
        <c:spPr>
          <a:ln w="9525">
            <a:noFill/>
          </a:ln>
        </c:spPr>
        <c:txPr>
          <a:bodyPr rot="-5400000" vert="horz"/>
          <a:lstStyle/>
          <a:p>
            <a:pPr>
              <a:defRPr/>
            </a:pPr>
            <a:endParaRPr lang="es-CO"/>
          </a:p>
        </c:txPr>
        <c:crossAx val="311807040"/>
        <c:crosses val="autoZero"/>
        <c:auto val="1"/>
        <c:lblAlgn val="ctr"/>
        <c:lblOffset val="100"/>
        <c:noMultiLvlLbl val="0"/>
      </c:catAx>
      <c:valAx>
        <c:axId val="311807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ln w="9525">
            <a:noFill/>
          </a:ln>
        </c:spPr>
        <c:txPr>
          <a:bodyPr rot="-60000000" vert="horz"/>
          <a:lstStyle/>
          <a:p>
            <a:pPr>
              <a:defRPr/>
            </a:pPr>
            <a:endParaRPr lang="es-CO"/>
          </a:p>
        </c:txPr>
        <c:crossAx val="311806648"/>
        <c:crosses val="autoZero"/>
        <c:crossBetween val="between"/>
      </c:valAx>
      <c:spPr>
        <a:noFill/>
        <a:ln w="25400">
          <a:noFill/>
        </a:ln>
      </c:spPr>
    </c:plotArea>
    <c:legend>
      <c:legendPos val="r"/>
      <c:layout>
        <c:manualLayout>
          <c:xMode val="edge"/>
          <c:yMode val="edge"/>
          <c:x val="0.80516183219033099"/>
          <c:y val="0.39710266651451176"/>
          <c:w val="0.18451626449919567"/>
          <c:h val="0.35169142987561336"/>
        </c:manualLayout>
      </c:layout>
      <c:overlay val="0"/>
      <c:spPr>
        <a:noFill/>
        <a:ln w="25400">
          <a:noFill/>
        </a:ln>
      </c:spPr>
      <c:txPr>
        <a:bodyPr rot="0" vert="horz"/>
        <a:lstStyle/>
        <a:p>
          <a:pPr>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mn-lt"/>
          <a:cs typeface="Arial"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INFRAESTRUCTURA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7.8637260176753779E-2"/>
          <c:y val="0.15628571428571428"/>
          <c:w val="0.61392592584065397"/>
          <c:h val="0.72234210500639096"/>
        </c:manualLayout>
      </c:layout>
      <c:bar3DChart>
        <c:barDir val="col"/>
        <c:grouping val="clustered"/>
        <c:varyColors val="0"/>
        <c:ser>
          <c:idx val="2"/>
          <c:order val="0"/>
          <c:tx>
            <c:strRef>
              <c:f>'SRIAS. MISIONALES EVAL.  PROYEC'!$A$16</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val>
            <c:numRef>
              <c:f>'SRIAS. MISIONALES EVAL.  PROYEC'!$A$17:$A$27</c:f>
              <c:numCache>
                <c:formatCode>0%</c:formatCode>
                <c:ptCount val="11"/>
                <c:pt idx="0">
                  <c:v>0.8</c:v>
                </c:pt>
                <c:pt idx="1">
                  <c:v>0.82</c:v>
                </c:pt>
                <c:pt idx="2">
                  <c:v>1</c:v>
                </c:pt>
                <c:pt idx="3">
                  <c:v>1</c:v>
                </c:pt>
                <c:pt idx="4">
                  <c:v>1</c:v>
                </c:pt>
                <c:pt idx="5">
                  <c:v>1</c:v>
                </c:pt>
                <c:pt idx="6">
                  <c:v>1</c:v>
                </c:pt>
                <c:pt idx="7">
                  <c:v>1</c:v>
                </c:pt>
                <c:pt idx="8">
                  <c:v>1</c:v>
                </c:pt>
                <c:pt idx="9">
                  <c:v>1</c:v>
                </c:pt>
                <c:pt idx="10">
                  <c:v>1</c:v>
                </c:pt>
              </c:numCache>
            </c:numRef>
          </c:val>
        </c:ser>
        <c:ser>
          <c:idx val="3"/>
          <c:order val="1"/>
          <c:tx>
            <c:strRef>
              <c:f>'SRIAS. MISIONALES EVAL.  PROYEC'!$B$16</c:f>
              <c:strCache>
                <c:ptCount val="1"/>
                <c:pt idx="0">
                  <c:v>AVANCE DEL COSTO</c:v>
                </c:pt>
              </c:strCache>
            </c:strRef>
          </c:tx>
          <c:spPr>
            <a:solidFill>
              <a:srgbClr val="8FDAFF"/>
            </a:solidFill>
            <a:scene3d>
              <a:camera prst="orthographicFront"/>
              <a:lightRig rig="threePt" dir="t">
                <a:rot lat="0" lon="0" rev="1200000"/>
              </a:lightRig>
            </a:scene3d>
            <a:sp3d prstMaterial="softEdge">
              <a:bevelT w="63500" h="25400"/>
              <a:bevelB/>
            </a:sp3d>
          </c:spPr>
          <c:invertIfNegative val="0"/>
          <c:val>
            <c:numRef>
              <c:f>'SRIAS. MISIONALES EVAL.  PROYEC'!$B$17:$B$27</c:f>
              <c:numCache>
                <c:formatCode>0%</c:formatCode>
                <c:ptCount val="11"/>
                <c:pt idx="0">
                  <c:v>1</c:v>
                </c:pt>
                <c:pt idx="1">
                  <c:v>1</c:v>
                </c:pt>
                <c:pt idx="2">
                  <c:v>1</c:v>
                </c:pt>
                <c:pt idx="3">
                  <c:v>0.65</c:v>
                </c:pt>
                <c:pt idx="4">
                  <c:v>1</c:v>
                </c:pt>
                <c:pt idx="5">
                  <c:v>1</c:v>
                </c:pt>
                <c:pt idx="6">
                  <c:v>0.5</c:v>
                </c:pt>
                <c:pt idx="7">
                  <c:v>0.93300000000000005</c:v>
                </c:pt>
                <c:pt idx="8">
                  <c:v>1</c:v>
                </c:pt>
                <c:pt idx="9">
                  <c:v>0.99</c:v>
                </c:pt>
                <c:pt idx="10">
                  <c:v>0</c:v>
                </c:pt>
              </c:numCache>
            </c:numRef>
          </c:val>
        </c:ser>
        <c:ser>
          <c:idx val="1"/>
          <c:order val="2"/>
          <c:tx>
            <c:strRef>
              <c:f>'SRIAS. MISIONALES EVAL.  PROYEC'!$C$16</c:f>
              <c:strCache>
                <c:ptCount val="1"/>
                <c:pt idx="0">
                  <c:v>GESTIÓN DE ALCANCE PLAN INDICATIVO DICIEMBRE 31-2015</c:v>
                </c:pt>
              </c:strCache>
            </c:strRef>
          </c:tx>
          <c:spPr>
            <a:solidFill>
              <a:srgbClr val="FFB3FF"/>
            </a:solidFill>
            <a:scene3d>
              <a:camera prst="orthographicFront"/>
              <a:lightRig rig="threePt" dir="t">
                <a:rot lat="0" lon="0" rev="1200000"/>
              </a:lightRig>
            </a:scene3d>
            <a:sp3d prstMaterial="softEdge">
              <a:bevelT w="63500" h="25400"/>
              <a:bevelB/>
            </a:sp3d>
          </c:spPr>
          <c:invertIfNegative val="0"/>
          <c:cat>
            <c:numRef>
              <c:f>'SRIAS. MISIONALES EVAL.  PROYEC'!$D$17:$D$27</c:f>
              <c:numCache>
                <c:formatCode>General</c:formatCode>
                <c:ptCount val="11"/>
                <c:pt idx="0">
                  <c:v>74</c:v>
                </c:pt>
                <c:pt idx="1">
                  <c:v>71</c:v>
                </c:pt>
                <c:pt idx="2">
                  <c:v>72</c:v>
                </c:pt>
                <c:pt idx="3">
                  <c:v>69</c:v>
                </c:pt>
                <c:pt idx="4">
                  <c:v>70</c:v>
                </c:pt>
                <c:pt idx="5">
                  <c:v>73</c:v>
                </c:pt>
                <c:pt idx="6">
                  <c:v>75</c:v>
                </c:pt>
                <c:pt idx="7">
                  <c:v>76</c:v>
                </c:pt>
                <c:pt idx="8">
                  <c:v>79</c:v>
                </c:pt>
                <c:pt idx="9">
                  <c:v>80</c:v>
                </c:pt>
                <c:pt idx="10">
                  <c:v>81</c:v>
                </c:pt>
              </c:numCache>
            </c:numRef>
          </c:cat>
          <c:val>
            <c:numRef>
              <c:f>'SRIAS. MISIONALES EVAL.  PROYEC'!$C$17:$C$27</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0"/>
          <c:showCatName val="0"/>
          <c:showSerName val="0"/>
          <c:showPercent val="0"/>
          <c:showBubbleSize val="0"/>
        </c:dLbls>
        <c:gapWidth val="150"/>
        <c:shape val="cylinder"/>
        <c:axId val="307805576"/>
        <c:axId val="307805968"/>
        <c:axId val="0"/>
      </c:bar3DChart>
      <c:catAx>
        <c:axId val="307805576"/>
        <c:scaling>
          <c:orientation val="minMax"/>
        </c:scaling>
        <c:delete val="0"/>
        <c:axPos val="b"/>
        <c:numFmt formatCode="General" sourceLinked="1"/>
        <c:majorTickMark val="none"/>
        <c:minorTickMark val="none"/>
        <c:tickLblPos val="nextTo"/>
        <c:crossAx val="307805968"/>
        <c:crosses val="autoZero"/>
        <c:auto val="1"/>
        <c:lblAlgn val="ctr"/>
        <c:lblOffset val="100"/>
        <c:noMultiLvlLbl val="0"/>
      </c:catAx>
      <c:valAx>
        <c:axId val="307805968"/>
        <c:scaling>
          <c:orientation val="minMax"/>
          <c:max val="1.2"/>
          <c:min val="0"/>
        </c:scaling>
        <c:delete val="0"/>
        <c:axPos val="l"/>
        <c:majorGridlines/>
        <c:numFmt formatCode="0%" sourceLinked="1"/>
        <c:majorTickMark val="out"/>
        <c:minorTickMark val="none"/>
        <c:tickLblPos val="nextTo"/>
        <c:crossAx val="307805576"/>
        <c:crosses val="autoZero"/>
        <c:crossBetween val="between"/>
      </c:valAx>
    </c:plotArea>
    <c:legend>
      <c:legendPos val="r"/>
      <c:layout>
        <c:manualLayout>
          <c:xMode val="edge"/>
          <c:yMode val="edge"/>
          <c:x val="0.70490887182034578"/>
          <c:y val="0.26295613048368949"/>
          <c:w val="0.2845091190671834"/>
          <c:h val="0.45418260217472817"/>
        </c:manualLayout>
      </c:layout>
      <c:overlay val="0"/>
      <c:txPr>
        <a:bodyPr/>
        <a:lstStyle/>
        <a:p>
          <a:pPr>
            <a:defRPr b="1"/>
          </a:pPr>
          <a:endParaRPr lang="es-CO"/>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CULTURA</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6.9124200342220637E-2"/>
          <c:y val="0.16642047186066899"/>
          <c:w val="0.91093743019965057"/>
          <c:h val="0.57866618517063018"/>
        </c:manualLayout>
      </c:layout>
      <c:bar3DChart>
        <c:barDir val="col"/>
        <c:grouping val="clustered"/>
        <c:varyColors val="0"/>
        <c:ser>
          <c:idx val="2"/>
          <c:order val="0"/>
          <c:tx>
            <c:strRef>
              <c:f>'SRIAS. MISIONALES EVAL.  PROYEC'!$A$31</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dPt>
            <c:idx val="0"/>
            <c:invertIfNegative val="0"/>
            <c:bubble3D val="0"/>
            <c:spPr>
              <a:solidFill>
                <a:srgbClr val="D7AFFF"/>
              </a:solidFill>
              <a:scene3d>
                <a:camera prst="orthographicFront"/>
                <a:lightRig rig="threePt" dir="t">
                  <a:rot lat="0" lon="0" rev="1200000"/>
                </a:lightRig>
              </a:scene3d>
              <a:sp3d prstMaterial="softEdge">
                <a:bevelT w="63500" h="25400"/>
                <a:bevelB/>
              </a:sp3d>
            </c:spPr>
          </c:dPt>
          <c:cat>
            <c:numRef>
              <c:f>'SRIAS. MISIONALES EVAL.  PROYEC'!$D$32:$D$40</c:f>
              <c:numCache>
                <c:formatCode>General</c:formatCode>
                <c:ptCount val="9"/>
                <c:pt idx="0">
                  <c:v>16</c:v>
                </c:pt>
                <c:pt idx="1">
                  <c:v>12</c:v>
                </c:pt>
                <c:pt idx="2">
                  <c:v>18</c:v>
                </c:pt>
                <c:pt idx="3">
                  <c:v>20</c:v>
                </c:pt>
                <c:pt idx="4">
                  <c:v>17</c:v>
                </c:pt>
                <c:pt idx="5">
                  <c:v>15</c:v>
                </c:pt>
                <c:pt idx="6">
                  <c:v>14</c:v>
                </c:pt>
                <c:pt idx="7">
                  <c:v>19</c:v>
                </c:pt>
                <c:pt idx="8">
                  <c:v>13</c:v>
                </c:pt>
              </c:numCache>
            </c:numRef>
          </c:cat>
          <c:val>
            <c:numRef>
              <c:f>'SRIAS. MISIONALES EVAL.  PROYEC'!$A$32:$A$40</c:f>
              <c:numCache>
                <c:formatCode>0%</c:formatCode>
                <c:ptCount val="9"/>
                <c:pt idx="0">
                  <c:v>0.57999999999999996</c:v>
                </c:pt>
                <c:pt idx="1">
                  <c:v>1</c:v>
                </c:pt>
                <c:pt idx="2">
                  <c:v>0.7</c:v>
                </c:pt>
                <c:pt idx="3">
                  <c:v>1</c:v>
                </c:pt>
                <c:pt idx="4">
                  <c:v>1</c:v>
                </c:pt>
                <c:pt idx="5">
                  <c:v>1</c:v>
                </c:pt>
                <c:pt idx="6">
                  <c:v>1</c:v>
                </c:pt>
                <c:pt idx="7">
                  <c:v>1</c:v>
                </c:pt>
                <c:pt idx="8">
                  <c:v>1</c:v>
                </c:pt>
              </c:numCache>
            </c:numRef>
          </c:val>
        </c:ser>
        <c:ser>
          <c:idx val="3"/>
          <c:order val="1"/>
          <c:tx>
            <c:strRef>
              <c:f>'SRIAS. MISIONALES EVAL.  PROYEC'!$B$31</c:f>
              <c:strCache>
                <c:ptCount val="1"/>
                <c:pt idx="0">
                  <c:v>AVANCE DEL COSTO</c:v>
                </c:pt>
              </c:strCache>
            </c:strRef>
          </c:tx>
          <c:spPr>
            <a:solidFill>
              <a:srgbClr val="8FDAFF"/>
            </a:solidFill>
            <a:ln>
              <a:solidFill>
                <a:srgbClr val="8FDAFF"/>
              </a:solidFill>
            </a:ln>
            <a:scene3d>
              <a:camera prst="orthographicFront"/>
              <a:lightRig rig="threePt" dir="t">
                <a:rot lat="0" lon="0" rev="1200000"/>
              </a:lightRig>
            </a:scene3d>
            <a:sp3d prstMaterial="softEdge">
              <a:bevelT w="63500" h="25400"/>
              <a:bevelB/>
            </a:sp3d>
          </c:spPr>
          <c:invertIfNegative val="0"/>
          <c:cat>
            <c:numRef>
              <c:f>'SRIAS. MISIONALES EVAL.  PROYEC'!$D$32:$D$40</c:f>
              <c:numCache>
                <c:formatCode>General</c:formatCode>
                <c:ptCount val="9"/>
                <c:pt idx="0">
                  <c:v>16</c:v>
                </c:pt>
                <c:pt idx="1">
                  <c:v>12</c:v>
                </c:pt>
                <c:pt idx="2">
                  <c:v>18</c:v>
                </c:pt>
                <c:pt idx="3">
                  <c:v>20</c:v>
                </c:pt>
                <c:pt idx="4">
                  <c:v>17</c:v>
                </c:pt>
                <c:pt idx="5">
                  <c:v>15</c:v>
                </c:pt>
                <c:pt idx="6">
                  <c:v>14</c:v>
                </c:pt>
                <c:pt idx="7">
                  <c:v>19</c:v>
                </c:pt>
                <c:pt idx="8">
                  <c:v>13</c:v>
                </c:pt>
              </c:numCache>
            </c:numRef>
          </c:cat>
          <c:val>
            <c:numRef>
              <c:f>'SRIAS. MISIONALES EVAL.  PROYEC'!$B$32:$B$40</c:f>
              <c:numCache>
                <c:formatCode>0%</c:formatCode>
                <c:ptCount val="9"/>
                <c:pt idx="0">
                  <c:v>1</c:v>
                </c:pt>
                <c:pt idx="1">
                  <c:v>1</c:v>
                </c:pt>
                <c:pt idx="2">
                  <c:v>1</c:v>
                </c:pt>
                <c:pt idx="3">
                  <c:v>1</c:v>
                </c:pt>
                <c:pt idx="4">
                  <c:v>1</c:v>
                </c:pt>
                <c:pt idx="5">
                  <c:v>1</c:v>
                </c:pt>
                <c:pt idx="6">
                  <c:v>1</c:v>
                </c:pt>
                <c:pt idx="7">
                  <c:v>1</c:v>
                </c:pt>
                <c:pt idx="8">
                  <c:v>1</c:v>
                </c:pt>
              </c:numCache>
            </c:numRef>
          </c:val>
        </c:ser>
        <c:ser>
          <c:idx val="1"/>
          <c:order val="2"/>
          <c:tx>
            <c:strRef>
              <c:f>'SRIAS. MISIONALES EVAL.  PROYEC'!$C$31</c:f>
              <c:strCache>
                <c:ptCount val="1"/>
                <c:pt idx="0">
                  <c:v>GESTIÓN DE ALCANCE PLAN INDICATIVO DICIEMBRE 31-2015</c:v>
                </c:pt>
              </c:strCache>
            </c:strRef>
          </c:tx>
          <c:spPr>
            <a:solidFill>
              <a:srgbClr val="FFB3FF"/>
            </a:solidFill>
            <a:ln>
              <a:solidFill>
                <a:srgbClr val="FFB3FF"/>
              </a:solidFill>
            </a:ln>
            <a:scene3d>
              <a:camera prst="orthographicFront"/>
              <a:lightRig rig="threePt" dir="t">
                <a:rot lat="0" lon="0" rev="1200000"/>
              </a:lightRig>
            </a:scene3d>
            <a:sp3d prstMaterial="softEdge">
              <a:bevelT w="63500" h="25400"/>
              <a:bevelB/>
            </a:sp3d>
          </c:spPr>
          <c:invertIfNegative val="0"/>
          <c:val>
            <c:numRef>
              <c:f>'SRIAS. MISIONALES EVAL.  PROYEC'!$C$32:$C$40</c:f>
              <c:numCache>
                <c:formatCode>0%</c:formatCode>
                <c:ptCount val="9"/>
                <c:pt idx="0">
                  <c:v>1</c:v>
                </c:pt>
                <c:pt idx="1">
                  <c:v>1</c:v>
                </c:pt>
                <c:pt idx="2">
                  <c:v>1</c:v>
                </c:pt>
                <c:pt idx="3">
                  <c:v>1</c:v>
                </c:pt>
                <c:pt idx="4">
                  <c:v>1</c:v>
                </c:pt>
                <c:pt idx="5">
                  <c:v>1</c:v>
                </c:pt>
                <c:pt idx="6">
                  <c:v>1</c:v>
                </c:pt>
                <c:pt idx="7">
                  <c:v>1</c:v>
                </c:pt>
                <c:pt idx="8">
                  <c:v>1</c:v>
                </c:pt>
              </c:numCache>
            </c:numRef>
          </c:val>
        </c:ser>
        <c:dLbls>
          <c:showLegendKey val="0"/>
          <c:showVal val="0"/>
          <c:showCatName val="0"/>
          <c:showSerName val="0"/>
          <c:showPercent val="0"/>
          <c:showBubbleSize val="0"/>
        </c:dLbls>
        <c:gapWidth val="75"/>
        <c:shape val="cylinder"/>
        <c:axId val="331259392"/>
        <c:axId val="331259784"/>
        <c:axId val="0"/>
      </c:bar3DChart>
      <c:catAx>
        <c:axId val="331259392"/>
        <c:scaling>
          <c:orientation val="minMax"/>
        </c:scaling>
        <c:delete val="0"/>
        <c:axPos val="b"/>
        <c:numFmt formatCode="General" sourceLinked="1"/>
        <c:majorTickMark val="none"/>
        <c:minorTickMark val="none"/>
        <c:tickLblPos val="nextTo"/>
        <c:crossAx val="331259784"/>
        <c:crosses val="autoZero"/>
        <c:auto val="1"/>
        <c:lblAlgn val="ctr"/>
        <c:lblOffset val="100"/>
        <c:noMultiLvlLbl val="0"/>
      </c:catAx>
      <c:valAx>
        <c:axId val="331259784"/>
        <c:scaling>
          <c:orientation val="minMax"/>
          <c:max val="1.2"/>
          <c:min val="0"/>
        </c:scaling>
        <c:delete val="0"/>
        <c:axPos val="l"/>
        <c:majorGridlines/>
        <c:numFmt formatCode="0%" sourceLinked="1"/>
        <c:majorTickMark val="none"/>
        <c:minorTickMark val="none"/>
        <c:tickLblPos val="nextTo"/>
        <c:crossAx val="331259392"/>
        <c:crosses val="autoZero"/>
        <c:crossBetween val="between"/>
      </c:valAx>
    </c:plotArea>
    <c:legend>
      <c:legendPos val="b"/>
      <c:overlay val="0"/>
      <c:txPr>
        <a:bodyPr/>
        <a:lstStyle/>
        <a:p>
          <a:pPr>
            <a:defRPr b="1"/>
          </a:pPr>
          <a:endParaRPr lang="es-CO"/>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AGRICULTURA</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5.6167346551560575E-2"/>
          <c:y val="0.11582910774896593"/>
          <c:w val="0.71559727672477424"/>
          <c:h val="0.77645443513109247"/>
        </c:manualLayout>
      </c:layout>
      <c:bar3DChart>
        <c:barDir val="col"/>
        <c:grouping val="clustered"/>
        <c:varyColors val="0"/>
        <c:ser>
          <c:idx val="2"/>
          <c:order val="0"/>
          <c:tx>
            <c:strRef>
              <c:f>'SRIAS. MISIONALES EVAL.  PROYEC'!$A$44</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val>
            <c:numRef>
              <c:f>'SRIAS. MISIONALES EVAL.  PROYEC'!$A$45:$A$59</c:f>
              <c:numCache>
                <c:formatCode>0%</c:formatCode>
                <c:ptCount val="15"/>
                <c:pt idx="0">
                  <c:v>0.9</c:v>
                </c:pt>
                <c:pt idx="1">
                  <c:v>0.99</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ser>
          <c:idx val="3"/>
          <c:order val="1"/>
          <c:tx>
            <c:strRef>
              <c:f>'SRIAS. MISIONALES EVAL.  PROYEC'!$B$44</c:f>
              <c:strCache>
                <c:ptCount val="1"/>
                <c:pt idx="0">
                  <c:v>AVANCE DEL COSTO</c:v>
                </c:pt>
              </c:strCache>
            </c:strRef>
          </c:tx>
          <c:spPr>
            <a:solidFill>
              <a:srgbClr val="8FDAFF"/>
            </a:solidFill>
            <a:scene3d>
              <a:camera prst="orthographicFront"/>
              <a:lightRig rig="threePt" dir="t">
                <a:rot lat="0" lon="0" rev="1200000"/>
              </a:lightRig>
            </a:scene3d>
            <a:sp3d prstMaterial="softEdge">
              <a:bevelT w="63500" h="25400"/>
              <a:bevelB/>
            </a:sp3d>
          </c:spPr>
          <c:invertIfNegative val="0"/>
          <c:val>
            <c:numRef>
              <c:f>'SRIAS. MISIONALES EVAL.  PROYEC'!$B$45:$B$59</c:f>
              <c:numCache>
                <c:formatCode>0%</c:formatCode>
                <c:ptCount val="15"/>
                <c:pt idx="0">
                  <c:v>0.88</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ser>
          <c:idx val="1"/>
          <c:order val="2"/>
          <c:tx>
            <c:strRef>
              <c:f>'SRIAS. MISIONALES EVAL.  PROYEC'!$C$44</c:f>
              <c:strCache>
                <c:ptCount val="1"/>
                <c:pt idx="0">
                  <c:v>GESTIÓN DE ALCANCE PLAN INDICATIVO DICIEMBRE 31-2015</c:v>
                </c:pt>
              </c:strCache>
            </c:strRef>
          </c:tx>
          <c:spPr>
            <a:solidFill>
              <a:srgbClr val="FFB3FF"/>
            </a:solidFill>
            <a:scene3d>
              <a:camera prst="orthographicFront"/>
              <a:lightRig rig="threePt" dir="t">
                <a:rot lat="0" lon="0" rev="1200000"/>
              </a:lightRig>
            </a:scene3d>
            <a:sp3d prstMaterial="softEdge">
              <a:bevelT w="63500" h="25400"/>
              <a:bevelB/>
            </a:sp3d>
          </c:spPr>
          <c:invertIfNegative val="0"/>
          <c:cat>
            <c:numRef>
              <c:f>'SRIAS. MISIONALES EVAL.  PROYEC'!$D$45:$D$59</c:f>
              <c:numCache>
                <c:formatCode>General</c:formatCode>
                <c:ptCount val="15"/>
                <c:pt idx="0">
                  <c:v>89</c:v>
                </c:pt>
                <c:pt idx="1">
                  <c:v>97</c:v>
                </c:pt>
                <c:pt idx="2">
                  <c:v>82</c:v>
                </c:pt>
                <c:pt idx="3">
                  <c:v>83</c:v>
                </c:pt>
                <c:pt idx="4">
                  <c:v>84</c:v>
                </c:pt>
                <c:pt idx="5">
                  <c:v>85</c:v>
                </c:pt>
                <c:pt idx="6">
                  <c:v>86</c:v>
                </c:pt>
                <c:pt idx="7">
                  <c:v>87</c:v>
                </c:pt>
                <c:pt idx="8">
                  <c:v>88</c:v>
                </c:pt>
                <c:pt idx="9">
                  <c:v>90</c:v>
                </c:pt>
                <c:pt idx="10">
                  <c:v>91</c:v>
                </c:pt>
                <c:pt idx="11">
                  <c:v>92</c:v>
                </c:pt>
                <c:pt idx="12">
                  <c:v>93</c:v>
                </c:pt>
                <c:pt idx="13">
                  <c:v>94</c:v>
                </c:pt>
                <c:pt idx="14">
                  <c:v>95</c:v>
                </c:pt>
              </c:numCache>
            </c:numRef>
          </c:cat>
          <c:val>
            <c:numRef>
              <c:f>'SRIAS. MISIONALES EVAL.  PROYEC'!$C$45:$C$59</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0"/>
          <c:showCatName val="0"/>
          <c:showSerName val="0"/>
          <c:showPercent val="0"/>
          <c:showBubbleSize val="0"/>
        </c:dLbls>
        <c:gapWidth val="150"/>
        <c:shape val="cylinder"/>
        <c:axId val="331260568"/>
        <c:axId val="331260960"/>
        <c:axId val="0"/>
      </c:bar3DChart>
      <c:catAx>
        <c:axId val="331260568"/>
        <c:scaling>
          <c:orientation val="minMax"/>
        </c:scaling>
        <c:delete val="0"/>
        <c:axPos val="b"/>
        <c:numFmt formatCode="General" sourceLinked="1"/>
        <c:majorTickMark val="none"/>
        <c:minorTickMark val="none"/>
        <c:tickLblPos val="nextTo"/>
        <c:crossAx val="331260960"/>
        <c:crosses val="autoZero"/>
        <c:auto val="1"/>
        <c:lblAlgn val="ctr"/>
        <c:lblOffset val="100"/>
        <c:noMultiLvlLbl val="0"/>
      </c:catAx>
      <c:valAx>
        <c:axId val="331260960"/>
        <c:scaling>
          <c:orientation val="minMax"/>
          <c:max val="1.2"/>
          <c:min val="0"/>
        </c:scaling>
        <c:delete val="0"/>
        <c:axPos val="l"/>
        <c:majorGridlines/>
        <c:numFmt formatCode="0%" sourceLinked="1"/>
        <c:majorTickMark val="out"/>
        <c:minorTickMark val="none"/>
        <c:tickLblPos val="nextTo"/>
        <c:crossAx val="331260568"/>
        <c:crosses val="autoZero"/>
        <c:crossBetween val="between"/>
      </c:valAx>
    </c:plotArea>
    <c:legend>
      <c:legendPos val="r"/>
      <c:layout>
        <c:manualLayout>
          <c:xMode val="edge"/>
          <c:yMode val="edge"/>
          <c:x val="0.73679132277140058"/>
          <c:y val="0.39342815132401643"/>
          <c:w val="0.25357012301173198"/>
          <c:h val="0.39093669742895043"/>
        </c:manualLayout>
      </c:layout>
      <c:overlay val="0"/>
      <c:txPr>
        <a:bodyPr/>
        <a:lstStyle/>
        <a:p>
          <a:pPr>
            <a:defRPr b="1"/>
          </a:pPr>
          <a:endParaRPr lang="es-CO"/>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TURISMO Y COMERCIO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6.1583748530773148E-2"/>
          <c:y val="0.12538681948424069"/>
          <c:w val="0.68192984463467821"/>
          <c:h val="0.79307838669163488"/>
        </c:manualLayout>
      </c:layout>
      <c:bar3DChart>
        <c:barDir val="col"/>
        <c:grouping val="clustered"/>
        <c:varyColors val="0"/>
        <c:ser>
          <c:idx val="2"/>
          <c:order val="0"/>
          <c:tx>
            <c:strRef>
              <c:f>'SRIAS. MISIONALES EVAL.  PROYEC'!$A$63</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val>
            <c:numRef>
              <c:f>'SRIAS. MISIONALES EVAL.  PROYEC'!$A$64:$A$77</c:f>
              <c:numCache>
                <c:formatCode>0%</c:formatCode>
                <c:ptCount val="14"/>
                <c:pt idx="0">
                  <c:v>0.75</c:v>
                </c:pt>
                <c:pt idx="1">
                  <c:v>0.85</c:v>
                </c:pt>
                <c:pt idx="2">
                  <c:v>0.88</c:v>
                </c:pt>
                <c:pt idx="3">
                  <c:v>1</c:v>
                </c:pt>
                <c:pt idx="4">
                  <c:v>1</c:v>
                </c:pt>
                <c:pt idx="5">
                  <c:v>1</c:v>
                </c:pt>
                <c:pt idx="6">
                  <c:v>1</c:v>
                </c:pt>
                <c:pt idx="7">
                  <c:v>1</c:v>
                </c:pt>
                <c:pt idx="8">
                  <c:v>1</c:v>
                </c:pt>
                <c:pt idx="9">
                  <c:v>1</c:v>
                </c:pt>
                <c:pt idx="10">
                  <c:v>1</c:v>
                </c:pt>
                <c:pt idx="11">
                  <c:v>1</c:v>
                </c:pt>
                <c:pt idx="12">
                  <c:v>1</c:v>
                </c:pt>
                <c:pt idx="13">
                  <c:v>1</c:v>
                </c:pt>
              </c:numCache>
            </c:numRef>
          </c:val>
        </c:ser>
        <c:ser>
          <c:idx val="3"/>
          <c:order val="1"/>
          <c:tx>
            <c:strRef>
              <c:f>'SRIAS. MISIONALES EVAL.  PROYEC'!$B$63</c:f>
              <c:strCache>
                <c:ptCount val="1"/>
                <c:pt idx="0">
                  <c:v>AVANCE DEL COSTO</c:v>
                </c:pt>
              </c:strCache>
            </c:strRef>
          </c:tx>
          <c:spPr>
            <a:solidFill>
              <a:srgbClr val="8FDAFF"/>
            </a:solidFill>
            <a:scene3d>
              <a:camera prst="orthographicFront"/>
              <a:lightRig rig="threePt" dir="t">
                <a:rot lat="0" lon="0" rev="1200000"/>
              </a:lightRig>
            </a:scene3d>
            <a:sp3d prstMaterial="softEdge">
              <a:bevelT w="63500" h="25400"/>
              <a:bevelB/>
            </a:sp3d>
          </c:spPr>
          <c:invertIfNegative val="0"/>
          <c:val>
            <c:numRef>
              <c:f>'SRIAS. MISIONALES EVAL.  PROYEC'!$B$64:$B$77</c:f>
              <c:numCache>
                <c:formatCode>0%</c:formatCode>
                <c:ptCount val="14"/>
                <c:pt idx="0">
                  <c:v>1</c:v>
                </c:pt>
                <c:pt idx="1">
                  <c:v>1</c:v>
                </c:pt>
                <c:pt idx="2">
                  <c:v>0.76</c:v>
                </c:pt>
                <c:pt idx="3">
                  <c:v>1</c:v>
                </c:pt>
                <c:pt idx="4">
                  <c:v>1</c:v>
                </c:pt>
                <c:pt idx="5">
                  <c:v>1</c:v>
                </c:pt>
                <c:pt idx="6">
                  <c:v>1</c:v>
                </c:pt>
                <c:pt idx="7">
                  <c:v>1</c:v>
                </c:pt>
                <c:pt idx="8">
                  <c:v>1</c:v>
                </c:pt>
                <c:pt idx="9">
                  <c:v>1</c:v>
                </c:pt>
                <c:pt idx="10">
                  <c:v>1</c:v>
                </c:pt>
                <c:pt idx="11">
                  <c:v>1</c:v>
                </c:pt>
                <c:pt idx="12">
                  <c:v>0.74</c:v>
                </c:pt>
                <c:pt idx="13">
                  <c:v>1</c:v>
                </c:pt>
              </c:numCache>
            </c:numRef>
          </c:val>
        </c:ser>
        <c:ser>
          <c:idx val="1"/>
          <c:order val="2"/>
          <c:tx>
            <c:strRef>
              <c:f>'SRIAS. MISIONALES EVAL.  PROYEC'!$C$63</c:f>
              <c:strCache>
                <c:ptCount val="1"/>
                <c:pt idx="0">
                  <c:v>GESTIÓN DE ALCANCE PLAN INDICATIVO DICIEMBRE 31-2015</c:v>
                </c:pt>
              </c:strCache>
            </c:strRef>
          </c:tx>
          <c:spPr>
            <a:solidFill>
              <a:srgbClr val="FFB3FF"/>
            </a:solidFill>
            <a:scene3d>
              <a:camera prst="orthographicFront"/>
              <a:lightRig rig="threePt" dir="t">
                <a:rot lat="0" lon="0" rev="1200000"/>
              </a:lightRig>
            </a:scene3d>
            <a:sp3d prstMaterial="softEdge">
              <a:bevelT w="63500" h="25400"/>
              <a:bevelB/>
            </a:sp3d>
          </c:spPr>
          <c:invertIfNegative val="0"/>
          <c:cat>
            <c:numRef>
              <c:f>'SRIAS. MISIONALES EVAL.  PROYEC'!$D$64:$D$77</c:f>
              <c:numCache>
                <c:formatCode>General</c:formatCode>
                <c:ptCount val="14"/>
                <c:pt idx="0">
                  <c:v>102</c:v>
                </c:pt>
                <c:pt idx="1">
                  <c:v>113</c:v>
                </c:pt>
                <c:pt idx="2">
                  <c:v>98</c:v>
                </c:pt>
                <c:pt idx="3">
                  <c:v>108</c:v>
                </c:pt>
                <c:pt idx="4">
                  <c:v>103</c:v>
                </c:pt>
                <c:pt idx="5">
                  <c:v>111</c:v>
                </c:pt>
                <c:pt idx="6">
                  <c:v>107</c:v>
                </c:pt>
                <c:pt idx="7">
                  <c:v>99</c:v>
                </c:pt>
                <c:pt idx="8">
                  <c:v>100</c:v>
                </c:pt>
                <c:pt idx="9">
                  <c:v>101</c:v>
                </c:pt>
                <c:pt idx="10">
                  <c:v>104</c:v>
                </c:pt>
                <c:pt idx="11">
                  <c:v>109</c:v>
                </c:pt>
                <c:pt idx="12">
                  <c:v>112</c:v>
                </c:pt>
                <c:pt idx="13">
                  <c:v>114</c:v>
                </c:pt>
              </c:numCache>
            </c:numRef>
          </c:cat>
          <c:val>
            <c:numRef>
              <c:f>'SRIAS. MISIONALES EVAL.  PROYEC'!$C$64:$C$77</c:f>
              <c:numCache>
                <c:formatCode>0%</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dLbls>
          <c:showLegendKey val="0"/>
          <c:showVal val="0"/>
          <c:showCatName val="0"/>
          <c:showSerName val="0"/>
          <c:showPercent val="0"/>
          <c:showBubbleSize val="0"/>
        </c:dLbls>
        <c:gapWidth val="150"/>
        <c:shape val="cylinder"/>
        <c:axId val="344391864"/>
        <c:axId val="344392256"/>
        <c:axId val="0"/>
      </c:bar3DChart>
      <c:catAx>
        <c:axId val="344391864"/>
        <c:scaling>
          <c:orientation val="minMax"/>
        </c:scaling>
        <c:delete val="0"/>
        <c:axPos val="b"/>
        <c:numFmt formatCode="General" sourceLinked="1"/>
        <c:majorTickMark val="none"/>
        <c:minorTickMark val="none"/>
        <c:tickLblPos val="nextTo"/>
        <c:crossAx val="344392256"/>
        <c:crosses val="autoZero"/>
        <c:auto val="1"/>
        <c:lblAlgn val="ctr"/>
        <c:lblOffset val="100"/>
        <c:noMultiLvlLbl val="0"/>
      </c:catAx>
      <c:valAx>
        <c:axId val="344392256"/>
        <c:scaling>
          <c:orientation val="minMax"/>
          <c:max val="1.2"/>
          <c:min val="0"/>
        </c:scaling>
        <c:delete val="0"/>
        <c:axPos val="l"/>
        <c:majorGridlines/>
        <c:numFmt formatCode="0%" sourceLinked="1"/>
        <c:majorTickMark val="none"/>
        <c:minorTickMark val="none"/>
        <c:tickLblPos val="nextTo"/>
        <c:crossAx val="344391864"/>
        <c:crosses val="autoZero"/>
        <c:crossBetween val="between"/>
      </c:valAx>
    </c:plotArea>
    <c:legend>
      <c:legendPos val="r"/>
      <c:layout>
        <c:manualLayout>
          <c:xMode val="edge"/>
          <c:yMode val="edge"/>
          <c:x val="0.72363346086478919"/>
          <c:y val="0.36881077544390045"/>
          <c:w val="0.26579855115543083"/>
          <c:h val="0.46595872237281816"/>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FAMILIA</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5.089480302417395E-2"/>
          <c:y val="0.10218641838361429"/>
          <c:w val="0.78049125579732637"/>
          <c:h val="0.77055639407660648"/>
        </c:manualLayout>
      </c:layout>
      <c:bar3DChart>
        <c:barDir val="col"/>
        <c:grouping val="clustered"/>
        <c:varyColors val="0"/>
        <c:ser>
          <c:idx val="2"/>
          <c:order val="0"/>
          <c:tx>
            <c:strRef>
              <c:f>'SRIAS. MISIONALES EVAL.  PROYEC'!$A$82</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val>
            <c:numRef>
              <c:f>'SRIAS. MISIONALES EVAL.  PROYEC'!$A$83:$A$107</c:f>
              <c:numCache>
                <c:formatCode>0%</c:formatCode>
                <c:ptCount val="25"/>
                <c:pt idx="0">
                  <c:v>0.2</c:v>
                </c:pt>
                <c:pt idx="1">
                  <c:v>0.33</c:v>
                </c:pt>
                <c:pt idx="2">
                  <c:v>0.83</c:v>
                </c:pt>
                <c:pt idx="3">
                  <c:v>0.9</c:v>
                </c:pt>
                <c:pt idx="4">
                  <c:v>0.9</c:v>
                </c:pt>
                <c:pt idx="5">
                  <c:v>0.95</c:v>
                </c:pt>
                <c:pt idx="6">
                  <c:v>0.95</c:v>
                </c:pt>
                <c:pt idx="7">
                  <c:v>0.95</c:v>
                </c:pt>
                <c:pt idx="8">
                  <c:v>0.97</c:v>
                </c:pt>
                <c:pt idx="9">
                  <c:v>0.97</c:v>
                </c:pt>
                <c:pt idx="10">
                  <c:v>0.97</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3"/>
          <c:order val="2"/>
          <c:tx>
            <c:strRef>
              <c:f>'SRIAS. MISIONALES EVAL.  PROYEC'!$B$82</c:f>
              <c:strCache>
                <c:ptCount val="1"/>
                <c:pt idx="0">
                  <c:v>AVANCE DEL COSTO</c:v>
                </c:pt>
              </c:strCache>
            </c:strRef>
          </c:tx>
          <c:spPr>
            <a:solidFill>
              <a:srgbClr val="8FDAFF"/>
            </a:solidFill>
            <a:scene3d>
              <a:camera prst="orthographicFront"/>
              <a:lightRig rig="threePt" dir="t">
                <a:rot lat="0" lon="0" rev="1200000"/>
              </a:lightRig>
            </a:scene3d>
            <a:sp3d prstMaterial="softEdge">
              <a:bevelT w="63500" h="25400"/>
              <a:bevelB/>
            </a:sp3d>
          </c:spPr>
          <c:invertIfNegative val="0"/>
          <c:val>
            <c:numRef>
              <c:f>'SRIAS. MISIONALES EVAL.  PROYEC'!$B$83:$B$107</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0.93</c:v>
                </c:pt>
                <c:pt idx="23">
                  <c:v>1</c:v>
                </c:pt>
                <c:pt idx="24">
                  <c:v>1</c:v>
                </c:pt>
              </c:numCache>
            </c:numRef>
          </c:val>
        </c:ser>
        <c:ser>
          <c:idx val="1"/>
          <c:order val="1"/>
          <c:tx>
            <c:strRef>
              <c:f>'SRIAS. MISIONALES EVAL.  PROYEC'!$C$82</c:f>
              <c:strCache>
                <c:ptCount val="1"/>
                <c:pt idx="0">
                  <c:v>GESTIÓN DE ALCANCE PLAN INDICATIVO DICIEMBRE 31-2015</c:v>
                </c:pt>
              </c:strCache>
            </c:strRef>
          </c:tx>
          <c:spPr>
            <a:solidFill>
              <a:srgbClr val="FFB3FF"/>
            </a:solidFill>
            <a:scene3d>
              <a:camera prst="orthographicFront"/>
              <a:lightRig rig="threePt" dir="t">
                <a:rot lat="0" lon="0" rev="1200000"/>
              </a:lightRig>
            </a:scene3d>
            <a:sp3d prstMaterial="softEdge">
              <a:bevelT w="63500" h="25400"/>
              <a:bevelB/>
            </a:sp3d>
          </c:spPr>
          <c:invertIfNegative val="0"/>
          <c:cat>
            <c:numRef>
              <c:f>'SRIAS. MISIONALES EVAL.  PROYEC'!$D$83:$D$107</c:f>
              <c:numCache>
                <c:formatCode>General</c:formatCode>
                <c:ptCount val="25"/>
                <c:pt idx="0">
                  <c:v>42</c:v>
                </c:pt>
                <c:pt idx="1">
                  <c:v>44</c:v>
                </c:pt>
                <c:pt idx="2">
                  <c:v>43</c:v>
                </c:pt>
                <c:pt idx="3">
                  <c:v>30</c:v>
                </c:pt>
                <c:pt idx="4">
                  <c:v>35</c:v>
                </c:pt>
                <c:pt idx="5">
                  <c:v>36</c:v>
                </c:pt>
                <c:pt idx="6">
                  <c:v>40</c:v>
                </c:pt>
                <c:pt idx="7">
                  <c:v>47</c:v>
                </c:pt>
                <c:pt idx="8">
                  <c:v>32</c:v>
                </c:pt>
                <c:pt idx="9">
                  <c:v>33</c:v>
                </c:pt>
                <c:pt idx="10">
                  <c:v>39</c:v>
                </c:pt>
                <c:pt idx="11">
                  <c:v>31</c:v>
                </c:pt>
                <c:pt idx="12">
                  <c:v>34</c:v>
                </c:pt>
                <c:pt idx="13">
                  <c:v>37</c:v>
                </c:pt>
                <c:pt idx="14">
                  <c:v>38</c:v>
                </c:pt>
                <c:pt idx="15">
                  <c:v>41</c:v>
                </c:pt>
                <c:pt idx="16">
                  <c:v>45</c:v>
                </c:pt>
                <c:pt idx="17">
                  <c:v>46</c:v>
                </c:pt>
                <c:pt idx="18">
                  <c:v>48</c:v>
                </c:pt>
                <c:pt idx="19">
                  <c:v>49</c:v>
                </c:pt>
                <c:pt idx="20">
                  <c:v>50</c:v>
                </c:pt>
                <c:pt idx="21">
                  <c:v>51</c:v>
                </c:pt>
                <c:pt idx="22">
                  <c:v>52</c:v>
                </c:pt>
                <c:pt idx="23">
                  <c:v>53</c:v>
                </c:pt>
                <c:pt idx="24">
                  <c:v>54</c:v>
                </c:pt>
              </c:numCache>
            </c:numRef>
          </c:cat>
          <c:val>
            <c:numRef>
              <c:f>'SRIAS. MISIONALES EVAL.  PROYEC'!$C$83:$C$107</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0"/>
          <c:showCatName val="0"/>
          <c:showSerName val="0"/>
          <c:showPercent val="0"/>
          <c:showBubbleSize val="0"/>
        </c:dLbls>
        <c:gapWidth val="150"/>
        <c:shape val="cylinder"/>
        <c:axId val="344393040"/>
        <c:axId val="294662648"/>
        <c:axId val="0"/>
      </c:bar3DChart>
      <c:catAx>
        <c:axId val="344393040"/>
        <c:scaling>
          <c:orientation val="minMax"/>
        </c:scaling>
        <c:delete val="0"/>
        <c:axPos val="b"/>
        <c:numFmt formatCode="General" sourceLinked="1"/>
        <c:majorTickMark val="none"/>
        <c:minorTickMark val="none"/>
        <c:tickLblPos val="nextTo"/>
        <c:crossAx val="294662648"/>
        <c:crosses val="autoZero"/>
        <c:auto val="1"/>
        <c:lblAlgn val="ctr"/>
        <c:lblOffset val="100"/>
        <c:noMultiLvlLbl val="0"/>
      </c:catAx>
      <c:valAx>
        <c:axId val="294662648"/>
        <c:scaling>
          <c:orientation val="minMax"/>
          <c:max val="1.2"/>
          <c:min val="0"/>
        </c:scaling>
        <c:delete val="0"/>
        <c:axPos val="l"/>
        <c:majorGridlines/>
        <c:numFmt formatCode="0%" sourceLinked="1"/>
        <c:majorTickMark val="out"/>
        <c:minorTickMark val="none"/>
        <c:tickLblPos val="nextTo"/>
        <c:crossAx val="344393040"/>
        <c:crosses val="autoZero"/>
        <c:crossBetween val="between"/>
      </c:valAx>
    </c:plotArea>
    <c:legend>
      <c:legendPos val="r"/>
      <c:layout>
        <c:manualLayout>
          <c:xMode val="edge"/>
          <c:yMode val="edge"/>
          <c:x val="0.77244539773030163"/>
          <c:y val="0.40598037254581054"/>
          <c:w val="0.21799665722788236"/>
          <c:h val="0.25635322143623501"/>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EDUCACION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7.1940816396252674E-2"/>
          <c:y val="0.14707571930867133"/>
          <c:w val="0.90730838186822571"/>
          <c:h val="0.64690932501361853"/>
        </c:manualLayout>
      </c:layout>
      <c:bar3DChart>
        <c:barDir val="col"/>
        <c:grouping val="clustered"/>
        <c:varyColors val="0"/>
        <c:ser>
          <c:idx val="2"/>
          <c:order val="0"/>
          <c:tx>
            <c:strRef>
              <c:f>'SRIAS. MISIONALES EVAL.  PROYEC'!$A$111</c:f>
              <c:strCache>
                <c:ptCount val="1"/>
                <c:pt idx="0">
                  <c:v>AVANCE FISICO PROYECTO</c:v>
                </c:pt>
              </c:strCache>
            </c:strRef>
          </c:tx>
          <c:spPr>
            <a:solidFill>
              <a:srgbClr val="D7AFFF"/>
            </a:solidFill>
          </c:spPr>
          <c:invertIfNegative val="0"/>
          <c:dPt>
            <c:idx val="0"/>
            <c:invertIfNegative val="0"/>
            <c:bubble3D val="0"/>
            <c:spPr>
              <a:solidFill>
                <a:srgbClr val="D7AFFF"/>
              </a:solidFill>
            </c:spPr>
          </c:dPt>
          <c:cat>
            <c:numRef>
              <c:f>'SRIAS. MISIONALES EVAL.  PROYEC'!$D$112:$D$122</c:f>
              <c:numCache>
                <c:formatCode>General</c:formatCode>
                <c:ptCount val="11"/>
                <c:pt idx="0">
                  <c:v>4</c:v>
                </c:pt>
                <c:pt idx="1">
                  <c:v>11</c:v>
                </c:pt>
                <c:pt idx="2">
                  <c:v>2</c:v>
                </c:pt>
                <c:pt idx="3">
                  <c:v>5</c:v>
                </c:pt>
                <c:pt idx="4">
                  <c:v>8</c:v>
                </c:pt>
                <c:pt idx="5">
                  <c:v>9</c:v>
                </c:pt>
                <c:pt idx="6">
                  <c:v>1</c:v>
                </c:pt>
                <c:pt idx="7">
                  <c:v>3</c:v>
                </c:pt>
                <c:pt idx="8">
                  <c:v>6</c:v>
                </c:pt>
                <c:pt idx="9">
                  <c:v>7</c:v>
                </c:pt>
                <c:pt idx="10">
                  <c:v>10</c:v>
                </c:pt>
              </c:numCache>
            </c:numRef>
          </c:cat>
          <c:val>
            <c:numRef>
              <c:f>'SRIAS. MISIONALES EVAL.  PROYEC'!$A$112:$A$123</c:f>
              <c:numCache>
                <c:formatCode>0%</c:formatCode>
                <c:ptCount val="12"/>
                <c:pt idx="0">
                  <c:v>0.46</c:v>
                </c:pt>
                <c:pt idx="1">
                  <c:v>0.54</c:v>
                </c:pt>
                <c:pt idx="2">
                  <c:v>0.67</c:v>
                </c:pt>
                <c:pt idx="3">
                  <c:v>0.67</c:v>
                </c:pt>
                <c:pt idx="4">
                  <c:v>0.89</c:v>
                </c:pt>
                <c:pt idx="5">
                  <c:v>0.91</c:v>
                </c:pt>
                <c:pt idx="6">
                  <c:v>1</c:v>
                </c:pt>
                <c:pt idx="7">
                  <c:v>1</c:v>
                </c:pt>
                <c:pt idx="8">
                  <c:v>1</c:v>
                </c:pt>
                <c:pt idx="9">
                  <c:v>1</c:v>
                </c:pt>
                <c:pt idx="10">
                  <c:v>1</c:v>
                </c:pt>
              </c:numCache>
            </c:numRef>
          </c:val>
        </c:ser>
        <c:ser>
          <c:idx val="1"/>
          <c:order val="1"/>
          <c:tx>
            <c:strRef>
              <c:f>'SRIAS. MISIONALES EVAL.  PROYEC'!$B$111</c:f>
              <c:strCache>
                <c:ptCount val="1"/>
                <c:pt idx="0">
                  <c:v>AVANCE DEL COSTO</c:v>
                </c:pt>
              </c:strCache>
            </c:strRef>
          </c:tx>
          <c:spPr>
            <a:solidFill>
              <a:srgbClr val="8FDAFF"/>
            </a:solidFill>
          </c:spPr>
          <c:invertIfNegative val="0"/>
          <c:val>
            <c:numRef>
              <c:f>'SRIAS. MISIONALES EVAL.  PROYEC'!$B$112:$B$123</c:f>
              <c:numCache>
                <c:formatCode>0%</c:formatCode>
                <c:ptCount val="12"/>
                <c:pt idx="0">
                  <c:v>0.99</c:v>
                </c:pt>
                <c:pt idx="1">
                  <c:v>1</c:v>
                </c:pt>
                <c:pt idx="2">
                  <c:v>0.93</c:v>
                </c:pt>
                <c:pt idx="3">
                  <c:v>0.55000000000000004</c:v>
                </c:pt>
                <c:pt idx="4">
                  <c:v>0.96</c:v>
                </c:pt>
                <c:pt idx="5">
                  <c:v>0.87</c:v>
                </c:pt>
                <c:pt idx="6">
                  <c:v>1</c:v>
                </c:pt>
                <c:pt idx="7">
                  <c:v>0.99</c:v>
                </c:pt>
                <c:pt idx="8">
                  <c:v>1</c:v>
                </c:pt>
                <c:pt idx="9">
                  <c:v>1</c:v>
                </c:pt>
                <c:pt idx="10">
                  <c:v>0.13</c:v>
                </c:pt>
              </c:numCache>
            </c:numRef>
          </c:val>
        </c:ser>
        <c:ser>
          <c:idx val="3"/>
          <c:order val="2"/>
          <c:tx>
            <c:strRef>
              <c:f>'SRIAS. MISIONALES EVAL.  PROYEC'!$C$111</c:f>
              <c:strCache>
                <c:ptCount val="1"/>
                <c:pt idx="0">
                  <c:v>GESTIÓN DE ALCANCE PLAN INDICATIVO DICIEMBRE 31-2015</c:v>
                </c:pt>
              </c:strCache>
            </c:strRef>
          </c:tx>
          <c:spPr>
            <a:solidFill>
              <a:srgbClr val="FFB3FF"/>
            </a:solidFill>
          </c:spPr>
          <c:invertIfNegative val="0"/>
          <c:cat>
            <c:numRef>
              <c:f>'SRIAS. MISIONALES EVAL.  PROYEC'!$D$112:$D$122</c:f>
              <c:numCache>
                <c:formatCode>General</c:formatCode>
                <c:ptCount val="11"/>
                <c:pt idx="0">
                  <c:v>4</c:v>
                </c:pt>
                <c:pt idx="1">
                  <c:v>11</c:v>
                </c:pt>
                <c:pt idx="2">
                  <c:v>2</c:v>
                </c:pt>
                <c:pt idx="3">
                  <c:v>5</c:v>
                </c:pt>
                <c:pt idx="4">
                  <c:v>8</c:v>
                </c:pt>
                <c:pt idx="5">
                  <c:v>9</c:v>
                </c:pt>
                <c:pt idx="6">
                  <c:v>1</c:v>
                </c:pt>
                <c:pt idx="7">
                  <c:v>3</c:v>
                </c:pt>
                <c:pt idx="8">
                  <c:v>6</c:v>
                </c:pt>
                <c:pt idx="9">
                  <c:v>7</c:v>
                </c:pt>
                <c:pt idx="10">
                  <c:v>10</c:v>
                </c:pt>
              </c:numCache>
            </c:numRef>
          </c:cat>
          <c:val>
            <c:numRef>
              <c:f>'SRIAS. MISIONALES EVAL.  PROYEC'!$C$112:$C$123</c:f>
              <c:numCache>
                <c:formatCode>0%</c:formatCode>
                <c:ptCount val="12"/>
                <c:pt idx="0">
                  <c:v>1</c:v>
                </c:pt>
                <c:pt idx="1">
                  <c:v>1</c:v>
                </c:pt>
                <c:pt idx="2">
                  <c:v>1</c:v>
                </c:pt>
                <c:pt idx="3">
                  <c:v>1</c:v>
                </c:pt>
                <c:pt idx="4">
                  <c:v>1</c:v>
                </c:pt>
                <c:pt idx="5">
                  <c:v>1</c:v>
                </c:pt>
                <c:pt idx="6">
                  <c:v>1</c:v>
                </c:pt>
                <c:pt idx="7">
                  <c:v>1</c:v>
                </c:pt>
                <c:pt idx="8">
                  <c:v>1</c:v>
                </c:pt>
                <c:pt idx="9">
                  <c:v>1</c:v>
                </c:pt>
                <c:pt idx="10">
                  <c:v>1</c:v>
                </c:pt>
              </c:numCache>
            </c:numRef>
          </c:val>
        </c:ser>
        <c:dLbls>
          <c:showLegendKey val="0"/>
          <c:showVal val="0"/>
          <c:showCatName val="0"/>
          <c:showSerName val="0"/>
          <c:showPercent val="0"/>
          <c:showBubbleSize val="0"/>
        </c:dLbls>
        <c:gapWidth val="75"/>
        <c:shape val="cylinder"/>
        <c:axId val="294663432"/>
        <c:axId val="294663824"/>
        <c:axId val="0"/>
      </c:bar3DChart>
      <c:catAx>
        <c:axId val="294663432"/>
        <c:scaling>
          <c:orientation val="minMax"/>
        </c:scaling>
        <c:delete val="0"/>
        <c:axPos val="b"/>
        <c:numFmt formatCode="General" sourceLinked="1"/>
        <c:majorTickMark val="none"/>
        <c:minorTickMark val="none"/>
        <c:tickLblPos val="nextTo"/>
        <c:crossAx val="294663824"/>
        <c:crosses val="autoZero"/>
        <c:auto val="1"/>
        <c:lblAlgn val="ctr"/>
        <c:lblOffset val="100"/>
        <c:noMultiLvlLbl val="0"/>
      </c:catAx>
      <c:valAx>
        <c:axId val="294663824"/>
        <c:scaling>
          <c:orientation val="minMax"/>
          <c:max val="1.2"/>
          <c:min val="0"/>
        </c:scaling>
        <c:delete val="0"/>
        <c:axPos val="l"/>
        <c:majorGridlines/>
        <c:numFmt formatCode="0%" sourceLinked="1"/>
        <c:majorTickMark val="none"/>
        <c:minorTickMark val="none"/>
        <c:tickLblPos val="nextTo"/>
        <c:crossAx val="294663432"/>
        <c:crosses val="autoZero"/>
        <c:crossBetween val="between"/>
      </c:valAx>
    </c:plotArea>
    <c:legend>
      <c:legendPos val="b"/>
      <c:layout>
        <c:manualLayout>
          <c:xMode val="edge"/>
          <c:yMode val="edge"/>
          <c:x val="4.9999925730845614E-2"/>
          <c:y val="0.79489493058650684"/>
          <c:w val="0.90000000000000013"/>
          <c:h val="0.16138331765133132"/>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SALUD</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6.1340654786572732E-2"/>
          <c:y val="0.11006646557240046"/>
          <c:w val="0.70239245752175716"/>
          <c:h val="0.70987738472989381"/>
        </c:manualLayout>
      </c:layout>
      <c:bar3DChart>
        <c:barDir val="col"/>
        <c:grouping val="clustered"/>
        <c:varyColors val="0"/>
        <c:ser>
          <c:idx val="2"/>
          <c:order val="0"/>
          <c:tx>
            <c:strRef>
              <c:f>'SRIAS. MISIONALES EVAL.  PROYEC'!$A$126</c:f>
              <c:strCache>
                <c:ptCount val="1"/>
                <c:pt idx="0">
                  <c:v>AVANCE FISICO PROYECTO</c:v>
                </c:pt>
              </c:strCache>
            </c:strRef>
          </c:tx>
          <c:spPr>
            <a:solidFill>
              <a:srgbClr val="D7AFFF"/>
            </a:solidFill>
          </c:spPr>
          <c:invertIfNegative val="0"/>
          <c:cat>
            <c:strRef>
              <c:f>'SRIAS. MISIONALES EVAL.  PROYEC'!$D$127:$D$149</c:f>
              <c:strCache>
                <c:ptCount val="23"/>
                <c:pt idx="0">
                  <c:v>131</c:v>
                </c:pt>
                <c:pt idx="1">
                  <c:v>140</c:v>
                </c:pt>
                <c:pt idx="2">
                  <c:v>128</c:v>
                </c:pt>
                <c:pt idx="3">
                  <c:v>138</c:v>
                </c:pt>
                <c:pt idx="4">
                  <c:v>135</c:v>
                </c:pt>
                <c:pt idx="5">
                  <c:v>132</c:v>
                </c:pt>
                <c:pt idx="6">
                  <c:v>124</c:v>
                </c:pt>
                <c:pt idx="7">
                  <c:v>125</c:v>
                </c:pt>
                <c:pt idx="8">
                  <c:v>129</c:v>
                </c:pt>
                <c:pt idx="9">
                  <c:v>130</c:v>
                </c:pt>
                <c:pt idx="10">
                  <c:v>002-15</c:v>
                </c:pt>
                <c:pt idx="11">
                  <c:v>003-15</c:v>
                </c:pt>
                <c:pt idx="12">
                  <c:v>004-14</c:v>
                </c:pt>
                <c:pt idx="13">
                  <c:v>133</c:v>
                </c:pt>
                <c:pt idx="14">
                  <c:v>005-15</c:v>
                </c:pt>
                <c:pt idx="15">
                  <c:v>134</c:v>
                </c:pt>
                <c:pt idx="16">
                  <c:v>136</c:v>
                </c:pt>
                <c:pt idx="17">
                  <c:v>137</c:v>
                </c:pt>
                <c:pt idx="18">
                  <c:v>001-15</c:v>
                </c:pt>
                <c:pt idx="19">
                  <c:v>126</c:v>
                </c:pt>
                <c:pt idx="20">
                  <c:v>127</c:v>
                </c:pt>
                <c:pt idx="21">
                  <c:v>139</c:v>
                </c:pt>
                <c:pt idx="22">
                  <c:v>141</c:v>
                </c:pt>
              </c:strCache>
            </c:strRef>
          </c:cat>
          <c:val>
            <c:numRef>
              <c:f>'SRIAS. MISIONALES EVAL.  PROYEC'!$A$127:$A$149</c:f>
              <c:numCache>
                <c:formatCode>0%</c:formatCode>
                <c:ptCount val="23"/>
                <c:pt idx="0">
                  <c:v>0.5</c:v>
                </c:pt>
                <c:pt idx="1">
                  <c:v>0.5</c:v>
                </c:pt>
                <c:pt idx="2">
                  <c:v>0.77</c:v>
                </c:pt>
                <c:pt idx="3">
                  <c:v>0.8</c:v>
                </c:pt>
                <c:pt idx="4">
                  <c:v>0.91</c:v>
                </c:pt>
                <c:pt idx="5">
                  <c:v>0.94</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ser>
          <c:idx val="3"/>
          <c:order val="2"/>
          <c:tx>
            <c:strRef>
              <c:f>'SRIAS. MISIONALES EVAL.  PROYEC'!$B$126</c:f>
              <c:strCache>
                <c:ptCount val="1"/>
                <c:pt idx="0">
                  <c:v>AVANCE DEL COSTO</c:v>
                </c:pt>
              </c:strCache>
            </c:strRef>
          </c:tx>
          <c:spPr>
            <a:solidFill>
              <a:srgbClr val="8FDAFF"/>
            </a:solidFill>
          </c:spPr>
          <c:invertIfNegative val="0"/>
          <c:val>
            <c:numRef>
              <c:f>'SRIAS. MISIONALES EVAL.  PROYEC'!$B$127:$B$149</c:f>
              <c:numCache>
                <c:formatCode>0%</c:formatCode>
                <c:ptCount val="23"/>
                <c:pt idx="0">
                  <c:v>1</c:v>
                </c:pt>
                <c:pt idx="2">
                  <c:v>0.99</c:v>
                </c:pt>
                <c:pt idx="4">
                  <c:v>1</c:v>
                </c:pt>
                <c:pt idx="5">
                  <c:v>0.96</c:v>
                </c:pt>
                <c:pt idx="6">
                  <c:v>0.76</c:v>
                </c:pt>
                <c:pt idx="7">
                  <c:v>0.86</c:v>
                </c:pt>
                <c:pt idx="8">
                  <c:v>1</c:v>
                </c:pt>
                <c:pt idx="9">
                  <c:v>1</c:v>
                </c:pt>
                <c:pt idx="10">
                  <c:v>0.9</c:v>
                </c:pt>
                <c:pt idx="11">
                  <c:v>1</c:v>
                </c:pt>
                <c:pt idx="12">
                  <c:v>0.97</c:v>
                </c:pt>
                <c:pt idx="13">
                  <c:v>0.95</c:v>
                </c:pt>
                <c:pt idx="14">
                  <c:v>0.53</c:v>
                </c:pt>
                <c:pt idx="15">
                  <c:v>0.96</c:v>
                </c:pt>
                <c:pt idx="16">
                  <c:v>1</c:v>
                </c:pt>
                <c:pt idx="17">
                  <c:v>0.88</c:v>
                </c:pt>
                <c:pt idx="18">
                  <c:v>0.91</c:v>
                </c:pt>
                <c:pt idx="19">
                  <c:v>0.97</c:v>
                </c:pt>
                <c:pt idx="20">
                  <c:v>0.97</c:v>
                </c:pt>
                <c:pt idx="21">
                  <c:v>0.94</c:v>
                </c:pt>
                <c:pt idx="22">
                  <c:v>1</c:v>
                </c:pt>
              </c:numCache>
            </c:numRef>
          </c:val>
        </c:ser>
        <c:ser>
          <c:idx val="1"/>
          <c:order val="1"/>
          <c:tx>
            <c:strRef>
              <c:f>'SRIAS. MISIONALES EVAL.  PROYEC'!$C$126</c:f>
              <c:strCache>
                <c:ptCount val="1"/>
                <c:pt idx="0">
                  <c:v>GESTIÓN DE ALCANCE PLAN INDICATIVO DICIEMBRE 31-2015</c:v>
                </c:pt>
              </c:strCache>
            </c:strRef>
          </c:tx>
          <c:spPr>
            <a:solidFill>
              <a:srgbClr val="FF99FF"/>
            </a:solidFill>
            <a:ln>
              <a:solidFill>
                <a:srgbClr val="FFB3FF"/>
              </a:solidFill>
            </a:ln>
          </c:spPr>
          <c:invertIfNegative val="0"/>
          <c:cat>
            <c:strRef>
              <c:f>'SRIAS. MISIONALES EVAL.  PROYEC'!$D$127:$D$149</c:f>
              <c:strCache>
                <c:ptCount val="23"/>
                <c:pt idx="0">
                  <c:v>131</c:v>
                </c:pt>
                <c:pt idx="1">
                  <c:v>140</c:v>
                </c:pt>
                <c:pt idx="2">
                  <c:v>128</c:v>
                </c:pt>
                <c:pt idx="3">
                  <c:v>138</c:v>
                </c:pt>
                <c:pt idx="4">
                  <c:v>135</c:v>
                </c:pt>
                <c:pt idx="5">
                  <c:v>132</c:v>
                </c:pt>
                <c:pt idx="6">
                  <c:v>124</c:v>
                </c:pt>
                <c:pt idx="7">
                  <c:v>125</c:v>
                </c:pt>
                <c:pt idx="8">
                  <c:v>129</c:v>
                </c:pt>
                <c:pt idx="9">
                  <c:v>130</c:v>
                </c:pt>
                <c:pt idx="10">
                  <c:v>002-15</c:v>
                </c:pt>
                <c:pt idx="11">
                  <c:v>003-15</c:v>
                </c:pt>
                <c:pt idx="12">
                  <c:v>004-14</c:v>
                </c:pt>
                <c:pt idx="13">
                  <c:v>133</c:v>
                </c:pt>
                <c:pt idx="14">
                  <c:v>005-15</c:v>
                </c:pt>
                <c:pt idx="15">
                  <c:v>134</c:v>
                </c:pt>
                <c:pt idx="16">
                  <c:v>136</c:v>
                </c:pt>
                <c:pt idx="17">
                  <c:v>137</c:v>
                </c:pt>
                <c:pt idx="18">
                  <c:v>001-15</c:v>
                </c:pt>
                <c:pt idx="19">
                  <c:v>126</c:v>
                </c:pt>
                <c:pt idx="20">
                  <c:v>127</c:v>
                </c:pt>
                <c:pt idx="21">
                  <c:v>139</c:v>
                </c:pt>
                <c:pt idx="22">
                  <c:v>141</c:v>
                </c:pt>
              </c:strCache>
            </c:strRef>
          </c:cat>
          <c:val>
            <c:numRef>
              <c:f>'SRIAS. MISIONALES EVAL.  PROYEC'!$C$127:$C$149</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dLbls>
          <c:showLegendKey val="0"/>
          <c:showVal val="0"/>
          <c:showCatName val="0"/>
          <c:showSerName val="0"/>
          <c:showPercent val="0"/>
          <c:showBubbleSize val="0"/>
        </c:dLbls>
        <c:gapWidth val="150"/>
        <c:shape val="cylinder"/>
        <c:axId val="308603528"/>
        <c:axId val="308603920"/>
        <c:axId val="0"/>
      </c:bar3DChart>
      <c:catAx>
        <c:axId val="308603528"/>
        <c:scaling>
          <c:orientation val="minMax"/>
        </c:scaling>
        <c:delete val="0"/>
        <c:axPos val="b"/>
        <c:numFmt formatCode="General" sourceLinked="1"/>
        <c:majorTickMark val="none"/>
        <c:minorTickMark val="none"/>
        <c:tickLblPos val="nextTo"/>
        <c:crossAx val="308603920"/>
        <c:crosses val="autoZero"/>
        <c:auto val="1"/>
        <c:lblAlgn val="ctr"/>
        <c:lblOffset val="100"/>
        <c:noMultiLvlLbl val="0"/>
      </c:catAx>
      <c:valAx>
        <c:axId val="308603920"/>
        <c:scaling>
          <c:orientation val="minMax"/>
          <c:max val="1.2"/>
          <c:min val="0"/>
        </c:scaling>
        <c:delete val="0"/>
        <c:axPos val="l"/>
        <c:majorGridlines/>
        <c:numFmt formatCode="0%" sourceLinked="1"/>
        <c:majorTickMark val="out"/>
        <c:minorTickMark val="none"/>
        <c:tickLblPos val="nextTo"/>
        <c:crossAx val="308603528"/>
        <c:crosses val="autoZero"/>
        <c:crossBetween val="between"/>
      </c:valAx>
    </c:plotArea>
    <c:legend>
      <c:legendPos val="r"/>
      <c:layout>
        <c:manualLayout>
          <c:xMode val="edge"/>
          <c:yMode val="edge"/>
          <c:x val="0.74769035047089705"/>
          <c:y val="0.39873023334769719"/>
          <c:w val="0.24289788482322064"/>
          <c:h val="0.3901977783080145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SECRETARIA ADMINISTRATIVA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'SRIAS. APOYO EVAL. PROYECTOS'!$A$4</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sp3d>
          </c:spPr>
          <c:invertIfNegative val="0"/>
          <c:dPt>
            <c:idx val="0"/>
            <c:invertIfNegative val="0"/>
            <c:bubble3D val="0"/>
          </c:dPt>
          <c:cat>
            <c:numRef>
              <c:f>'SRIAS. APOYO EVAL. PROYECTOS'!$C$5:$C$8</c:f>
              <c:numCache>
                <c:formatCode>General</c:formatCode>
                <c:ptCount val="4"/>
                <c:pt idx="0">
                  <c:v>118</c:v>
                </c:pt>
                <c:pt idx="1">
                  <c:v>117</c:v>
                </c:pt>
                <c:pt idx="2">
                  <c:v>119</c:v>
                </c:pt>
                <c:pt idx="3">
                  <c:v>120</c:v>
                </c:pt>
              </c:numCache>
            </c:numRef>
          </c:cat>
          <c:val>
            <c:numRef>
              <c:f>'SRIAS. APOYO EVAL. PROYECTOS'!$A$5:$A$8</c:f>
              <c:numCache>
                <c:formatCode>0%</c:formatCode>
                <c:ptCount val="4"/>
                <c:pt idx="0">
                  <c:v>0.5</c:v>
                </c:pt>
                <c:pt idx="1">
                  <c:v>1</c:v>
                </c:pt>
                <c:pt idx="2">
                  <c:v>1</c:v>
                </c:pt>
                <c:pt idx="3">
                  <c:v>1</c:v>
                </c:pt>
              </c:numCache>
            </c:numRef>
          </c:val>
        </c:ser>
        <c:ser>
          <c:idx val="1"/>
          <c:order val="1"/>
          <c:tx>
            <c:strRef>
              <c:f>'SRIAS. APOYO EVAL. PROYECTOS'!$B$4</c:f>
              <c:strCache>
                <c:ptCount val="1"/>
                <c:pt idx="0">
                  <c:v>AVANCE DEL COSTO</c:v>
                </c:pt>
              </c:strCache>
            </c:strRef>
          </c:tx>
          <c:spPr>
            <a:solidFill>
              <a:srgbClr val="8FDAFF"/>
            </a:solidFill>
            <a:scene3d>
              <a:camera prst="orthographicFront"/>
              <a:lightRig rig="threePt" dir="t">
                <a:rot lat="0" lon="0" rev="1200000"/>
              </a:lightRig>
            </a:scene3d>
            <a:sp3d prstMaterial="softEdge">
              <a:bevelT w="63500" h="25400"/>
            </a:sp3d>
          </c:spPr>
          <c:invertIfNegative val="0"/>
          <c:cat>
            <c:numRef>
              <c:f>'SRIAS. APOYO EVAL. PROYECTOS'!$C$5:$C$8</c:f>
              <c:numCache>
                <c:formatCode>General</c:formatCode>
                <c:ptCount val="4"/>
                <c:pt idx="0">
                  <c:v>118</c:v>
                </c:pt>
                <c:pt idx="1">
                  <c:v>117</c:v>
                </c:pt>
                <c:pt idx="2">
                  <c:v>119</c:v>
                </c:pt>
                <c:pt idx="3">
                  <c:v>120</c:v>
                </c:pt>
              </c:numCache>
            </c:numRef>
          </c:cat>
          <c:val>
            <c:numRef>
              <c:f>'SRIAS. APOYO EVAL. PROYECTOS'!$B$5:$B$8</c:f>
              <c:numCache>
                <c:formatCode>0%</c:formatCode>
                <c:ptCount val="4"/>
                <c:pt idx="0">
                  <c:v>1</c:v>
                </c:pt>
                <c:pt idx="1">
                  <c:v>1</c:v>
                </c:pt>
                <c:pt idx="2">
                  <c:v>1</c:v>
                </c:pt>
                <c:pt idx="3">
                  <c:v>1</c:v>
                </c:pt>
              </c:numCache>
            </c:numRef>
          </c:val>
        </c:ser>
        <c:ser>
          <c:idx val="2"/>
          <c:order val="2"/>
          <c:tx>
            <c:strRef>
              <c:f>'SRIAS. APOYO EVAL. PROYECTOS'!$D$4</c:f>
              <c:strCache>
                <c:ptCount val="1"/>
                <c:pt idx="0">
                  <c:v>GESTION DE ALCANCE PLAN INDICATIVO 31 DE  DICIEMBRE DE 2015</c:v>
                </c:pt>
              </c:strCache>
            </c:strRef>
          </c:tx>
          <c:spPr>
            <a:solidFill>
              <a:srgbClr val="FF99FF"/>
            </a:solidFill>
            <a:scene3d>
              <a:camera prst="orthographicFront"/>
              <a:lightRig rig="threePt" dir="t">
                <a:rot lat="0" lon="0" rev="1200000"/>
              </a:lightRig>
            </a:scene3d>
            <a:sp3d prstMaterial="softEdge">
              <a:bevelT w="63500" h="25400"/>
            </a:sp3d>
          </c:spPr>
          <c:invertIfNegative val="0"/>
          <c:dPt>
            <c:idx val="0"/>
            <c:invertIfNegative val="0"/>
            <c:bubble3D val="0"/>
            <c:spPr>
              <a:solidFill>
                <a:srgbClr val="FFB3FF"/>
              </a:solidFill>
              <a:scene3d>
                <a:camera prst="orthographicFront"/>
                <a:lightRig rig="threePt" dir="t">
                  <a:rot lat="0" lon="0" rev="1200000"/>
                </a:lightRig>
              </a:scene3d>
              <a:sp3d prstMaterial="softEdge">
                <a:bevelT w="63500" h="25400"/>
              </a:sp3d>
            </c:spPr>
          </c:dPt>
          <c:dPt>
            <c:idx val="1"/>
            <c:invertIfNegative val="0"/>
            <c:bubble3D val="0"/>
            <c:spPr>
              <a:solidFill>
                <a:srgbClr val="FFB3FF"/>
              </a:solidFill>
              <a:scene3d>
                <a:camera prst="orthographicFront"/>
                <a:lightRig rig="threePt" dir="t">
                  <a:rot lat="0" lon="0" rev="1200000"/>
                </a:lightRig>
              </a:scene3d>
              <a:sp3d prstMaterial="softEdge">
                <a:bevelT w="63500" h="25400"/>
              </a:sp3d>
            </c:spPr>
          </c:dPt>
          <c:dPt>
            <c:idx val="2"/>
            <c:invertIfNegative val="0"/>
            <c:bubble3D val="0"/>
            <c:spPr>
              <a:solidFill>
                <a:srgbClr val="FFB3FF"/>
              </a:solidFill>
              <a:scene3d>
                <a:camera prst="orthographicFront"/>
                <a:lightRig rig="threePt" dir="t">
                  <a:rot lat="0" lon="0" rev="1200000"/>
                </a:lightRig>
              </a:scene3d>
              <a:sp3d prstMaterial="softEdge">
                <a:bevelT w="63500" h="25400"/>
              </a:sp3d>
            </c:spPr>
          </c:dPt>
          <c:dPt>
            <c:idx val="3"/>
            <c:invertIfNegative val="0"/>
            <c:bubble3D val="0"/>
            <c:spPr>
              <a:solidFill>
                <a:srgbClr val="FFB3FF"/>
              </a:solidFill>
              <a:scene3d>
                <a:camera prst="orthographicFront"/>
                <a:lightRig rig="threePt" dir="t">
                  <a:rot lat="0" lon="0" rev="1200000"/>
                </a:lightRig>
              </a:scene3d>
              <a:sp3d prstMaterial="softEdge">
                <a:bevelT w="63500" h="25400"/>
              </a:sp3d>
            </c:spPr>
          </c:dPt>
          <c:cat>
            <c:numRef>
              <c:f>'SRIAS. APOYO EVAL. PROYECTOS'!$C$5:$C$8</c:f>
              <c:numCache>
                <c:formatCode>General</c:formatCode>
                <c:ptCount val="4"/>
                <c:pt idx="0">
                  <c:v>118</c:v>
                </c:pt>
                <c:pt idx="1">
                  <c:v>117</c:v>
                </c:pt>
                <c:pt idx="2">
                  <c:v>119</c:v>
                </c:pt>
                <c:pt idx="3">
                  <c:v>120</c:v>
                </c:pt>
              </c:numCache>
            </c:numRef>
          </c:cat>
          <c:val>
            <c:numRef>
              <c:f>'SRIAS. APOYO EVAL. PROYECTOS'!$D$5:$D$8</c:f>
              <c:numCache>
                <c:formatCode>0%</c:formatCode>
                <c:ptCount val="4"/>
                <c:pt idx="0">
                  <c:v>1</c:v>
                </c:pt>
                <c:pt idx="1">
                  <c:v>1</c:v>
                </c:pt>
                <c:pt idx="2">
                  <c:v>1</c:v>
                </c:pt>
                <c:pt idx="3">
                  <c:v>1</c:v>
                </c:pt>
              </c:numCache>
            </c:numRef>
          </c:val>
        </c:ser>
        <c:dLbls>
          <c:showLegendKey val="0"/>
          <c:showVal val="0"/>
          <c:showCatName val="0"/>
          <c:showSerName val="0"/>
          <c:showPercent val="0"/>
          <c:showBubbleSize val="0"/>
        </c:dLbls>
        <c:gapWidth val="150"/>
        <c:shape val="cylinder"/>
        <c:axId val="311807824"/>
        <c:axId val="311808216"/>
        <c:axId val="0"/>
      </c:bar3DChart>
      <c:catAx>
        <c:axId val="311807824"/>
        <c:scaling>
          <c:orientation val="minMax"/>
        </c:scaling>
        <c:delete val="0"/>
        <c:axPos val="b"/>
        <c:numFmt formatCode="General" sourceLinked="1"/>
        <c:majorTickMark val="none"/>
        <c:minorTickMark val="none"/>
        <c:tickLblPos val="nextTo"/>
        <c:crossAx val="311808216"/>
        <c:crosses val="autoZero"/>
        <c:auto val="1"/>
        <c:lblAlgn val="ctr"/>
        <c:lblOffset val="100"/>
        <c:noMultiLvlLbl val="0"/>
      </c:catAx>
      <c:valAx>
        <c:axId val="311808216"/>
        <c:scaling>
          <c:orientation val="minMax"/>
          <c:max val="1.2"/>
          <c:min val="0"/>
        </c:scaling>
        <c:delete val="0"/>
        <c:axPos val="l"/>
        <c:majorGridlines/>
        <c:numFmt formatCode="0%" sourceLinked="1"/>
        <c:majorTickMark val="none"/>
        <c:minorTickMark val="none"/>
        <c:tickLblPos val="nextTo"/>
        <c:crossAx val="311807824"/>
        <c:crosses val="autoZero"/>
        <c:crossBetween val="between"/>
      </c:valAx>
    </c:plotArea>
    <c:legend>
      <c:legendPos val="r"/>
      <c:overlay val="0"/>
    </c:legend>
    <c:plotVisOnly val="1"/>
    <c:dispBlanksAs val="gap"/>
    <c:showDLblsOverMax val="0"/>
  </c:chart>
  <c:spPr>
    <a:scene3d>
      <a:camera prst="orthographicFront"/>
      <a:lightRig rig="threePt" dir="t"/>
    </a:scene3d>
    <a:sp3d prstMaterial="matte">
      <a:bevelB/>
    </a:sp3d>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REPRESENTACION  JUDICIAL</a:t>
            </a:r>
          </a:p>
          <a:p>
            <a:pPr>
              <a:defRPr/>
            </a:pPr>
            <a:endParaRPr lang="es-CO"/>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7010309278350516"/>
          <c:y val="0.19904549431321084"/>
          <c:w val="0.79622155477987933"/>
          <c:h val="0.70841948654389308"/>
        </c:manualLayout>
      </c:layout>
      <c:bar3DChart>
        <c:barDir val="col"/>
        <c:grouping val="clustered"/>
        <c:varyColors val="0"/>
        <c:ser>
          <c:idx val="1"/>
          <c:order val="0"/>
          <c:tx>
            <c:strRef>
              <c:f>'SRIAS. APOYO EVAL. PROYECTOS'!$A$19</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dLbls>
            <c:dLbl>
              <c:idx val="0"/>
              <c:layout>
                <c:manualLayout>
                  <c:x val="1.5463917525773196E-2"/>
                  <c:y val="-6.144781144781144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PROYECTOS'!$C$20</c:f>
              <c:numCache>
                <c:formatCode>General</c:formatCode>
                <c:ptCount val="1"/>
                <c:pt idx="0">
                  <c:v>123</c:v>
                </c:pt>
              </c:numCache>
            </c:numRef>
          </c:cat>
          <c:val>
            <c:numRef>
              <c:f>'SRIAS. APOYO EVAL. PROYECTOS'!$A$20</c:f>
              <c:numCache>
                <c:formatCode>0%</c:formatCode>
                <c:ptCount val="1"/>
                <c:pt idx="0">
                  <c:v>1</c:v>
                </c:pt>
              </c:numCache>
            </c:numRef>
          </c:val>
        </c:ser>
        <c:ser>
          <c:idx val="0"/>
          <c:order val="1"/>
          <c:tx>
            <c:strRef>
              <c:f>'SRIAS. APOYO EVAL. PROYECTOS'!$D$19</c:f>
              <c:strCache>
                <c:ptCount val="1"/>
                <c:pt idx="0">
                  <c:v>GESTION DE ALCANCE PLAN INDICATIVO 31 DE  DICIEMBRE DE 2015</c:v>
                </c:pt>
              </c:strCache>
            </c:strRef>
          </c:tx>
          <c:spPr>
            <a:solidFill>
              <a:srgbClr val="8FDAFF"/>
            </a:solidFill>
            <a:scene3d>
              <a:camera prst="orthographicFront"/>
              <a:lightRig rig="threePt" dir="t">
                <a:rot lat="0" lon="0" rev="1200000"/>
              </a:lightRig>
            </a:scene3d>
            <a:sp3d prstMaterial="softEdge">
              <a:bevelT w="63500" h="25400" prst="relaxedInset"/>
            </a:sp3d>
          </c:spPr>
          <c:invertIfNegative val="0"/>
          <c:dLbls>
            <c:dLbl>
              <c:idx val="0"/>
              <c:layout>
                <c:manualLayout>
                  <c:x val="5.1545038828909274E-3"/>
                  <c:y val="-8.383838383838383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PROYECTOS'!$C$20</c:f>
              <c:numCache>
                <c:formatCode>General</c:formatCode>
                <c:ptCount val="1"/>
                <c:pt idx="0">
                  <c:v>123</c:v>
                </c:pt>
              </c:numCache>
            </c:numRef>
          </c:cat>
          <c:val>
            <c:numRef>
              <c:f>'SRIAS. APOYO EVAL. PROYECTOS'!$D$20</c:f>
              <c:numCache>
                <c:formatCode>0%</c:formatCode>
                <c:ptCount val="1"/>
                <c:pt idx="0">
                  <c:v>1</c:v>
                </c:pt>
              </c:numCache>
            </c:numRef>
          </c:val>
        </c:ser>
        <c:ser>
          <c:idx val="3"/>
          <c:order val="2"/>
          <c:tx>
            <c:strRef>
              <c:f>'SRIAS. APOYO EVAL. PROYECTOS'!$B$19</c:f>
              <c:strCache>
                <c:ptCount val="1"/>
                <c:pt idx="0">
                  <c:v>AVANCE DEL COSTO</c:v>
                </c:pt>
              </c:strCache>
            </c:strRef>
          </c:tx>
          <c:spPr>
            <a:solidFill>
              <a:srgbClr val="FFB3FF"/>
            </a:solidFill>
            <a:scene3d>
              <a:camera prst="orthographicFront"/>
              <a:lightRig rig="threePt" dir="t">
                <a:rot lat="0" lon="0" rev="1200000"/>
              </a:lightRig>
            </a:scene3d>
            <a:sp3d prstMaterial="softEdge">
              <a:bevelT w="63500" h="25400" prst="coolSlant"/>
            </a:sp3d>
          </c:spPr>
          <c:invertIfNegative val="0"/>
          <c:dLbls>
            <c:dLbl>
              <c:idx val="0"/>
              <c:layout>
                <c:manualLayout>
                  <c:x val="6.8728522336769758E-3"/>
                  <c:y val="-7.828282828282828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PROYECTOS'!$C$20</c:f>
              <c:numCache>
                <c:formatCode>General</c:formatCode>
                <c:ptCount val="1"/>
                <c:pt idx="0">
                  <c:v>123</c:v>
                </c:pt>
              </c:numCache>
            </c:numRef>
          </c:cat>
          <c:val>
            <c:numRef>
              <c:f>'SRIAS. APOYO EVAL. PROYECTOS'!$B$20</c:f>
              <c:numCache>
                <c:formatCode>0%</c:formatCode>
                <c:ptCount val="1"/>
                <c:pt idx="0">
                  <c:v>1</c:v>
                </c:pt>
              </c:numCache>
            </c:numRef>
          </c:val>
        </c:ser>
        <c:dLbls>
          <c:showLegendKey val="0"/>
          <c:showVal val="0"/>
          <c:showCatName val="0"/>
          <c:showSerName val="0"/>
          <c:showPercent val="0"/>
          <c:showBubbleSize val="0"/>
        </c:dLbls>
        <c:gapWidth val="150"/>
        <c:shape val="cylinder"/>
        <c:axId val="311907200"/>
        <c:axId val="311907592"/>
        <c:axId val="0"/>
      </c:bar3DChart>
      <c:catAx>
        <c:axId val="311907200"/>
        <c:scaling>
          <c:orientation val="minMax"/>
        </c:scaling>
        <c:delete val="0"/>
        <c:axPos val="b"/>
        <c:numFmt formatCode="General" sourceLinked="1"/>
        <c:majorTickMark val="none"/>
        <c:minorTickMark val="none"/>
        <c:tickLblPos val="nextTo"/>
        <c:crossAx val="311907592"/>
        <c:crosses val="autoZero"/>
        <c:auto val="1"/>
        <c:lblAlgn val="ctr"/>
        <c:lblOffset val="100"/>
        <c:noMultiLvlLbl val="0"/>
      </c:catAx>
      <c:valAx>
        <c:axId val="311907592"/>
        <c:scaling>
          <c:orientation val="minMax"/>
          <c:max val="1.2"/>
          <c:min val="0"/>
        </c:scaling>
        <c:delete val="1"/>
        <c:axPos val="l"/>
        <c:numFmt formatCode="0%" sourceLinked="1"/>
        <c:majorTickMark val="out"/>
        <c:minorTickMark val="none"/>
        <c:tickLblPos val="nextTo"/>
        <c:crossAx val="311907200"/>
        <c:crosses val="autoZero"/>
        <c:crossBetween val="between"/>
      </c:valAx>
    </c:plotArea>
    <c:legend>
      <c:legendPos val="r"/>
      <c:layout>
        <c:manualLayout>
          <c:xMode val="edge"/>
          <c:yMode val="edge"/>
          <c:x val="3.266025380848013E-2"/>
          <c:y val="0.20769378827646548"/>
          <c:w val="0.33256906675325376"/>
          <c:h val="0.50784220154298898"/>
        </c:manualLayout>
      </c:layout>
      <c:overlay val="0"/>
    </c:legend>
    <c:plotVisOnly val="1"/>
    <c:dispBlanksAs val="gap"/>
    <c:showDLblsOverMax val="0"/>
  </c:chart>
  <c:spPr>
    <a:ln cap="rnd"/>
    <a:scene3d>
      <a:camera prst="orthographicFront"/>
      <a:lightRig rig="threePt" dir="t"/>
    </a:scene3d>
    <a:sp3d prstMaterial="matte"/>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JURIDICA</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0.19343696027633853"/>
          <c:y val="0.26314241176705705"/>
          <c:w val="0.79343859219670076"/>
          <c:h val="0.53984452580370124"/>
        </c:manualLayout>
      </c:layout>
      <c:bar3DChart>
        <c:barDir val="col"/>
        <c:grouping val="clustered"/>
        <c:varyColors val="0"/>
        <c:ser>
          <c:idx val="2"/>
          <c:order val="0"/>
          <c:tx>
            <c:strRef>
              <c:f>'SRIAS. APOYO EVAL. PROYECTOS'!$D$32</c:f>
              <c:strCache>
                <c:ptCount val="1"/>
                <c:pt idx="0">
                  <c:v>GESTION DE ALCANCE PLAN INDICATIVO 31 DE  DICIEMBRE DE 2015</c:v>
                </c:pt>
              </c:strCache>
            </c:strRef>
          </c:tx>
          <c:spPr>
            <a:solidFill>
              <a:srgbClr val="D7AFFF"/>
            </a:solidFill>
            <a:scene3d>
              <a:camera prst="orthographicFront"/>
              <a:lightRig rig="threePt" dir="t">
                <a:rot lat="0" lon="0" rev="1200000"/>
              </a:lightRig>
            </a:scene3d>
            <a:sp3d prstMaterial="softEdge">
              <a:bevelT w="63500" h="25400"/>
            </a:sp3d>
          </c:spPr>
          <c:invertIfNegative val="0"/>
          <c:dLbls>
            <c:dLbl>
              <c:idx val="0"/>
              <c:layout>
                <c:manualLayout>
                  <c:x val="1.5544041450777202E-2"/>
                  <c:y val="-2.030456852791881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PROYECTOS'!$C$33</c:f>
              <c:numCache>
                <c:formatCode>General</c:formatCode>
                <c:ptCount val="1"/>
                <c:pt idx="0">
                  <c:v>122</c:v>
                </c:pt>
              </c:numCache>
            </c:numRef>
          </c:cat>
          <c:val>
            <c:numRef>
              <c:f>'SRIAS. APOYO EVAL. PROYECTOS'!$D$33</c:f>
              <c:numCache>
                <c:formatCode>0%</c:formatCode>
                <c:ptCount val="1"/>
                <c:pt idx="0">
                  <c:v>1</c:v>
                </c:pt>
              </c:numCache>
            </c:numRef>
          </c:val>
        </c:ser>
        <c:ser>
          <c:idx val="1"/>
          <c:order val="1"/>
          <c:tx>
            <c:strRef>
              <c:f>'SRIAS. APOYO EVAL. PROYECTOS'!$A$32</c:f>
              <c:strCache>
                <c:ptCount val="1"/>
                <c:pt idx="0">
                  <c:v>AVANCE FISICO PROYECTO</c:v>
                </c:pt>
              </c:strCache>
            </c:strRef>
          </c:tx>
          <c:spPr>
            <a:solidFill>
              <a:srgbClr val="8FDAFF"/>
            </a:solidFill>
            <a:scene3d>
              <a:camera prst="orthographicFront"/>
              <a:lightRig rig="threePt" dir="t">
                <a:rot lat="0" lon="0" rev="1200000"/>
              </a:lightRig>
            </a:scene3d>
            <a:sp3d prstMaterial="softEdge">
              <a:bevelT w="63500" h="25400"/>
            </a:sp3d>
          </c:spPr>
          <c:invertIfNegative val="0"/>
          <c:dLbls>
            <c:dLbl>
              <c:idx val="0"/>
              <c:layout>
                <c:manualLayout>
                  <c:x val="1.5544041450777139E-2"/>
                  <c:y val="-4.06091370558375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PROYECTOS'!$C$33</c:f>
              <c:numCache>
                <c:formatCode>General</c:formatCode>
                <c:ptCount val="1"/>
                <c:pt idx="0">
                  <c:v>122</c:v>
                </c:pt>
              </c:numCache>
            </c:numRef>
          </c:cat>
          <c:val>
            <c:numRef>
              <c:f>'SRIAS. APOYO EVAL. PROYECTOS'!$A$33</c:f>
              <c:numCache>
                <c:formatCode>0%</c:formatCode>
                <c:ptCount val="1"/>
                <c:pt idx="0">
                  <c:v>1</c:v>
                </c:pt>
              </c:numCache>
            </c:numRef>
          </c:val>
        </c:ser>
        <c:ser>
          <c:idx val="0"/>
          <c:order val="2"/>
          <c:tx>
            <c:strRef>
              <c:f>'SRIAS. APOYO EVAL. PROYECTOS'!$B$32</c:f>
              <c:strCache>
                <c:ptCount val="1"/>
                <c:pt idx="0">
                  <c:v>AVANCE DEL COSTO</c:v>
                </c:pt>
              </c:strCache>
            </c:strRef>
          </c:tx>
          <c:spPr>
            <a:solidFill>
              <a:srgbClr val="FFB3FF"/>
            </a:solidFill>
            <a:scene3d>
              <a:camera prst="orthographicFront"/>
              <a:lightRig rig="threePt" dir="t">
                <a:rot lat="0" lon="0" rev="1200000"/>
              </a:lightRig>
            </a:scene3d>
            <a:sp3d prstMaterial="softEdge">
              <a:bevelT w="63500" h="25400"/>
            </a:sp3d>
          </c:spPr>
          <c:invertIfNegative val="0"/>
          <c:dLbls>
            <c:dLbl>
              <c:idx val="0"/>
              <c:layout>
                <c:manualLayout>
                  <c:x val="5.1813471502590042E-3"/>
                  <c:y val="-2.707275803722504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PROYECTOS'!$C$33</c:f>
              <c:numCache>
                <c:formatCode>General</c:formatCode>
                <c:ptCount val="1"/>
                <c:pt idx="0">
                  <c:v>122</c:v>
                </c:pt>
              </c:numCache>
            </c:numRef>
          </c:cat>
          <c:val>
            <c:numRef>
              <c:f>'SRIAS. APOYO EVAL. PROYECTOS'!$B$33</c:f>
              <c:numCache>
                <c:formatCode>0%</c:formatCode>
                <c:ptCount val="1"/>
                <c:pt idx="0">
                  <c:v>1</c:v>
                </c:pt>
              </c:numCache>
            </c:numRef>
          </c:val>
        </c:ser>
        <c:dLbls>
          <c:showLegendKey val="0"/>
          <c:showVal val="0"/>
          <c:showCatName val="0"/>
          <c:showSerName val="0"/>
          <c:showPercent val="0"/>
          <c:showBubbleSize val="0"/>
        </c:dLbls>
        <c:gapWidth val="150"/>
        <c:shape val="cylinder"/>
        <c:axId val="311908376"/>
        <c:axId val="345417280"/>
        <c:axId val="0"/>
      </c:bar3DChart>
      <c:catAx>
        <c:axId val="311908376"/>
        <c:scaling>
          <c:orientation val="minMax"/>
        </c:scaling>
        <c:delete val="0"/>
        <c:axPos val="b"/>
        <c:numFmt formatCode="General" sourceLinked="1"/>
        <c:majorTickMark val="none"/>
        <c:minorTickMark val="none"/>
        <c:tickLblPos val="nextTo"/>
        <c:crossAx val="345417280"/>
        <c:crosses val="autoZero"/>
        <c:auto val="1"/>
        <c:lblAlgn val="ctr"/>
        <c:lblOffset val="100"/>
        <c:noMultiLvlLbl val="0"/>
      </c:catAx>
      <c:valAx>
        <c:axId val="345417280"/>
        <c:scaling>
          <c:orientation val="minMax"/>
          <c:max val="1.2"/>
          <c:min val="0"/>
        </c:scaling>
        <c:delete val="1"/>
        <c:axPos val="l"/>
        <c:numFmt formatCode="0%" sourceLinked="1"/>
        <c:majorTickMark val="out"/>
        <c:minorTickMark val="none"/>
        <c:tickLblPos val="nextTo"/>
        <c:crossAx val="311908376"/>
        <c:crosses val="autoZero"/>
        <c:crossBetween val="between"/>
      </c:valAx>
    </c:plotArea>
    <c:legend>
      <c:legendPos val="r"/>
      <c:layout>
        <c:manualLayout>
          <c:xMode val="edge"/>
          <c:yMode val="edge"/>
          <c:x val="1.2927393143214613E-2"/>
          <c:y val="0.207792889525173"/>
          <c:w val="0.34300354942678796"/>
          <c:h val="0.68361378685532326"/>
        </c:manualLayout>
      </c:layout>
      <c:overlay val="0"/>
    </c:legend>
    <c:plotVisOnly val="1"/>
    <c:dispBlanksAs val="gap"/>
    <c:showDLblsOverMax val="0"/>
  </c:chart>
  <c:spPr>
    <a:scene3d>
      <a:camera prst="orthographicFront"/>
      <a:lightRig rig="threePt" dir="t"/>
    </a:scene3d>
    <a:sp3d prstMaterial="softEdge"/>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HACIENDA</a:t>
            </a:r>
          </a:p>
        </c:rich>
      </c:tx>
      <c:layout>
        <c:manualLayout>
          <c:xMode val="edge"/>
          <c:yMode val="edge"/>
          <c:x val="0.47683794466403162"/>
          <c:y val="2.8571407145551446E-2"/>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0.22661396574440051"/>
          <c:y val="0.11897628873169198"/>
          <c:w val="0.71084926637134782"/>
          <c:h val="0.74198444545598397"/>
        </c:manualLayout>
      </c:layout>
      <c:bar3DChart>
        <c:barDir val="col"/>
        <c:grouping val="clustered"/>
        <c:varyColors val="0"/>
        <c:ser>
          <c:idx val="2"/>
          <c:order val="0"/>
          <c:tx>
            <c:strRef>
              <c:f>'SRIAS. APOYO EVAL. PROYECTOS'!$A$45</c:f>
              <c:strCache>
                <c:ptCount val="1"/>
                <c:pt idx="0">
                  <c:v>AVANCE FISICO PROYECTO</c:v>
                </c:pt>
              </c:strCache>
            </c:strRef>
          </c:tx>
          <c:spPr>
            <a:solidFill>
              <a:srgbClr val="D7AFFF"/>
            </a:solidFill>
          </c:spPr>
          <c:invertIfNegative val="0"/>
          <c:dLbls>
            <c:dLbl>
              <c:idx val="0"/>
              <c:layout>
                <c:manualLayout>
                  <c:x val="2.4593763724198442E-2"/>
                  <c:y val="-2.85714071455514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PROYECTOS'!$C$46</c:f>
              <c:numCache>
                <c:formatCode>General</c:formatCode>
                <c:ptCount val="1"/>
                <c:pt idx="0">
                  <c:v>121</c:v>
                </c:pt>
              </c:numCache>
            </c:numRef>
          </c:cat>
          <c:val>
            <c:numRef>
              <c:f>'SRIAS. APOYO EVAL. PROYECTOS'!$A$46</c:f>
              <c:numCache>
                <c:formatCode>0%</c:formatCode>
                <c:ptCount val="1"/>
                <c:pt idx="0">
                  <c:v>1</c:v>
                </c:pt>
              </c:numCache>
            </c:numRef>
          </c:val>
        </c:ser>
        <c:ser>
          <c:idx val="3"/>
          <c:order val="1"/>
          <c:tx>
            <c:strRef>
              <c:f>'SRIAS. APOYO EVAL. PROYECTOS'!$D$45</c:f>
              <c:strCache>
                <c:ptCount val="1"/>
                <c:pt idx="0">
                  <c:v>GESTION DE ALCANCE PLAN INDICATIVO 31 DE  DICIEMBRE DE 2015</c:v>
                </c:pt>
              </c:strCache>
            </c:strRef>
          </c:tx>
          <c:spPr>
            <a:solidFill>
              <a:srgbClr val="8FDAFF"/>
            </a:solidFill>
            <a:scene3d>
              <a:camera prst="orthographicFront"/>
              <a:lightRig rig="threePt" dir="t">
                <a:rot lat="0" lon="0" rev="1200000"/>
              </a:lightRig>
            </a:scene3d>
            <a:sp3d prstMaterial="softEdge">
              <a:bevelT w="63500" h="25400"/>
              <a:bevelB/>
            </a:sp3d>
          </c:spPr>
          <c:invertIfNegative val="0"/>
          <c:dLbls>
            <c:dLbl>
              <c:idx val="0"/>
              <c:layout>
                <c:manualLayout>
                  <c:x val="3.1620553359683792E-2"/>
                  <c:y val="-3.809520952740193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PROYECTOS'!$C$46</c:f>
              <c:numCache>
                <c:formatCode>General</c:formatCode>
                <c:ptCount val="1"/>
                <c:pt idx="0">
                  <c:v>121</c:v>
                </c:pt>
              </c:numCache>
            </c:numRef>
          </c:cat>
          <c:val>
            <c:numRef>
              <c:f>'SRIAS. APOYO EVAL. PROYECTOS'!$D$46</c:f>
              <c:numCache>
                <c:formatCode>0%</c:formatCode>
                <c:ptCount val="1"/>
                <c:pt idx="0">
                  <c:v>1</c:v>
                </c:pt>
              </c:numCache>
            </c:numRef>
          </c:val>
        </c:ser>
        <c:ser>
          <c:idx val="1"/>
          <c:order val="2"/>
          <c:tx>
            <c:strRef>
              <c:f>'SRIAS. APOYO EVAL. PROYECTOS'!$B$45</c:f>
              <c:strCache>
                <c:ptCount val="1"/>
                <c:pt idx="0">
                  <c:v>AVANCE DEL COSTO</c:v>
                </c:pt>
              </c:strCache>
            </c:strRef>
          </c:tx>
          <c:spPr>
            <a:solidFill>
              <a:srgbClr val="FFB3FF"/>
            </a:solidFill>
            <a:scene3d>
              <a:camera prst="orthographicFront"/>
              <a:lightRig rig="threePt" dir="t">
                <a:rot lat="0" lon="0" rev="1200000"/>
              </a:lightRig>
            </a:scene3d>
            <a:sp3d prstMaterial="softEdge">
              <a:bevelT w="63500" h="25400"/>
              <a:bevelB/>
            </a:sp3d>
          </c:spPr>
          <c:invertIfNegative val="0"/>
          <c:dLbls>
            <c:dLbl>
              <c:idx val="0"/>
              <c:layout>
                <c:manualLayout>
                  <c:x val="2.1080368906455864E-2"/>
                  <c:y val="-3.809520952740193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PROYECTOS'!$C$46</c:f>
              <c:numCache>
                <c:formatCode>General</c:formatCode>
                <c:ptCount val="1"/>
                <c:pt idx="0">
                  <c:v>121</c:v>
                </c:pt>
              </c:numCache>
            </c:numRef>
          </c:cat>
          <c:val>
            <c:numRef>
              <c:f>'SRIAS. APOYO EVAL. PROYECTOS'!$B$46</c:f>
              <c:numCache>
                <c:formatCode>0%</c:formatCode>
                <c:ptCount val="1"/>
                <c:pt idx="0">
                  <c:v>0.9</c:v>
                </c:pt>
              </c:numCache>
            </c:numRef>
          </c:val>
        </c:ser>
        <c:dLbls>
          <c:showLegendKey val="0"/>
          <c:showVal val="0"/>
          <c:showCatName val="0"/>
          <c:showSerName val="0"/>
          <c:showPercent val="0"/>
          <c:showBubbleSize val="0"/>
        </c:dLbls>
        <c:gapWidth val="150"/>
        <c:shape val="cylinder"/>
        <c:axId val="311315904"/>
        <c:axId val="311316296"/>
        <c:axId val="0"/>
      </c:bar3DChart>
      <c:catAx>
        <c:axId val="311315904"/>
        <c:scaling>
          <c:orientation val="minMax"/>
        </c:scaling>
        <c:delete val="0"/>
        <c:axPos val="b"/>
        <c:numFmt formatCode="General" sourceLinked="1"/>
        <c:majorTickMark val="none"/>
        <c:minorTickMark val="none"/>
        <c:tickLblPos val="nextTo"/>
        <c:crossAx val="311316296"/>
        <c:crosses val="autoZero"/>
        <c:auto val="1"/>
        <c:lblAlgn val="ctr"/>
        <c:lblOffset val="100"/>
        <c:noMultiLvlLbl val="0"/>
      </c:catAx>
      <c:valAx>
        <c:axId val="311316296"/>
        <c:scaling>
          <c:orientation val="minMax"/>
          <c:max val="1.2"/>
          <c:min val="0"/>
        </c:scaling>
        <c:delete val="1"/>
        <c:axPos val="l"/>
        <c:numFmt formatCode="0%" sourceLinked="1"/>
        <c:majorTickMark val="out"/>
        <c:minorTickMark val="none"/>
        <c:tickLblPos val="nextTo"/>
        <c:crossAx val="311315904"/>
        <c:crosses val="autoZero"/>
        <c:crossBetween val="between"/>
      </c:valAx>
    </c:plotArea>
    <c:legend>
      <c:legendPos val="r"/>
      <c:layout>
        <c:manualLayout>
          <c:xMode val="edge"/>
          <c:yMode val="edge"/>
          <c:x val="1.0312782048489002E-2"/>
          <c:y val="0.248"/>
          <c:w val="0.35063514293914844"/>
          <c:h val="0.64287540841739155"/>
        </c:manualLayout>
      </c:layout>
      <c:overlay val="0"/>
    </c:legend>
    <c:plotVisOnly val="1"/>
    <c:dispBlanksAs val="gap"/>
    <c:showDLblsOverMax val="0"/>
  </c:chart>
  <c:spPr>
    <a:scene3d>
      <a:camera prst="orthographicFront"/>
      <a:lightRig rig="threePt" dir="t"/>
    </a:scene3d>
    <a:sp3d prstMaterial="softEdge">
      <a:bevelT/>
      <a:bevelB/>
    </a:sp3d>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PRIVADA</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0.26845633800752694"/>
          <c:y val="0.14783789027377819"/>
          <c:w val="0.61118573711909852"/>
          <c:h val="0.74766537123691967"/>
        </c:manualLayout>
      </c:layout>
      <c:bar3DChart>
        <c:barDir val="col"/>
        <c:grouping val="clustered"/>
        <c:varyColors val="0"/>
        <c:ser>
          <c:idx val="2"/>
          <c:order val="0"/>
          <c:tx>
            <c:strRef>
              <c:f>'SRIAS. APOYO EVAL. PROYECTOS'!$A$55</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dPt>
            <c:idx val="0"/>
            <c:invertIfNegative val="0"/>
            <c:bubble3D val="0"/>
            <c:spPr>
              <a:solidFill>
                <a:srgbClr val="D7AFFF"/>
              </a:solidFill>
              <a:scene3d>
                <a:camera prst="orthographicFront"/>
                <a:lightRig rig="threePt" dir="t">
                  <a:rot lat="0" lon="0" rev="1200000"/>
                </a:lightRig>
              </a:scene3d>
              <a:sp3d prstMaterial="softEdge">
                <a:bevelT w="63500" h="25400"/>
                <a:bevelB/>
              </a:sp3d>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PROYECTOS'!$C$56:$C$57</c:f>
              <c:numCache>
                <c:formatCode>General</c:formatCode>
                <c:ptCount val="2"/>
                <c:pt idx="0">
                  <c:v>115</c:v>
                </c:pt>
                <c:pt idx="1">
                  <c:v>116</c:v>
                </c:pt>
              </c:numCache>
            </c:numRef>
          </c:cat>
          <c:val>
            <c:numRef>
              <c:f>'SRIAS. APOYO EVAL. PROYECTOS'!$A$56:$A$57</c:f>
              <c:numCache>
                <c:formatCode>0%</c:formatCode>
                <c:ptCount val="2"/>
                <c:pt idx="0">
                  <c:v>1</c:v>
                </c:pt>
                <c:pt idx="1">
                  <c:v>0.85</c:v>
                </c:pt>
              </c:numCache>
            </c:numRef>
          </c:val>
        </c:ser>
        <c:ser>
          <c:idx val="3"/>
          <c:order val="1"/>
          <c:tx>
            <c:strRef>
              <c:f>'SRIAS. APOYO EVAL. PROYECTOS'!$B$55</c:f>
              <c:strCache>
                <c:ptCount val="1"/>
                <c:pt idx="0">
                  <c:v>AVANCE DEL COSTO</c:v>
                </c:pt>
              </c:strCache>
            </c:strRef>
          </c:tx>
          <c:spPr>
            <a:solidFill>
              <a:srgbClr val="8FDAFF"/>
            </a:solidFill>
            <a:scene3d>
              <a:camera prst="orthographicFront"/>
              <a:lightRig rig="threePt" dir="t">
                <a:rot lat="0" lon="0" rev="1200000"/>
              </a:lightRig>
            </a:scene3d>
            <a:sp3d prstMaterial="softEdge">
              <a:bevelT w="63500" h="25400"/>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PROYECTOS'!$C$56:$C$57</c:f>
              <c:numCache>
                <c:formatCode>General</c:formatCode>
                <c:ptCount val="2"/>
                <c:pt idx="0">
                  <c:v>115</c:v>
                </c:pt>
                <c:pt idx="1">
                  <c:v>116</c:v>
                </c:pt>
              </c:numCache>
            </c:numRef>
          </c:cat>
          <c:val>
            <c:numRef>
              <c:f>'SRIAS. APOYO EVAL. PROYECTOS'!$B$56:$B$57</c:f>
              <c:numCache>
                <c:formatCode>0%</c:formatCode>
                <c:ptCount val="2"/>
                <c:pt idx="0">
                  <c:v>1</c:v>
                </c:pt>
                <c:pt idx="1">
                  <c:v>1</c:v>
                </c:pt>
              </c:numCache>
            </c:numRef>
          </c:val>
        </c:ser>
        <c:ser>
          <c:idx val="0"/>
          <c:order val="2"/>
          <c:tx>
            <c:strRef>
              <c:f>'SRIAS. APOYO EVAL. PROYECTOS'!$D$55</c:f>
              <c:strCache>
                <c:ptCount val="1"/>
                <c:pt idx="0">
                  <c:v>GESTION DE ALCANCE PLAN INDICATIVO 31 DE  DICIEMBRE DE 2015</c:v>
                </c:pt>
              </c:strCache>
            </c:strRef>
          </c:tx>
          <c:spPr>
            <a:solidFill>
              <a:srgbClr val="FFB3FF"/>
            </a:solidFill>
            <a:scene3d>
              <a:camera prst="orthographicFront"/>
              <a:lightRig rig="threePt" dir="t">
                <a:rot lat="0" lon="0" rev="1200000"/>
              </a:lightRig>
            </a:scene3d>
            <a:sp3d prstMaterial="softEdge">
              <a:bevelT w="63500" h="25400"/>
              <a:bevelB/>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'SRIAS. APOYO EVAL. PROYECTOS'!$C$56:$C$57</c:f>
              <c:numCache>
                <c:formatCode>General</c:formatCode>
                <c:ptCount val="2"/>
                <c:pt idx="0">
                  <c:v>115</c:v>
                </c:pt>
                <c:pt idx="1">
                  <c:v>116</c:v>
                </c:pt>
              </c:numCache>
            </c:numRef>
          </c:cat>
          <c:val>
            <c:numRef>
              <c:f>'SRIAS. APOYO EVAL. PROYECTOS'!$D$56:$D$57</c:f>
              <c:numCache>
                <c:formatCode>0%</c:formatCode>
                <c:ptCount val="2"/>
                <c:pt idx="0">
                  <c:v>1</c:v>
                </c:pt>
                <c:pt idx="1">
                  <c:v>1</c:v>
                </c:pt>
              </c:numCache>
            </c:numRef>
          </c:val>
        </c:ser>
        <c:dLbls>
          <c:showLegendKey val="0"/>
          <c:showVal val="0"/>
          <c:showCatName val="0"/>
          <c:showSerName val="0"/>
          <c:showPercent val="0"/>
          <c:showBubbleSize val="0"/>
        </c:dLbls>
        <c:gapWidth val="150"/>
        <c:shape val="cylinder"/>
        <c:axId val="330896920"/>
        <c:axId val="330897312"/>
        <c:axId val="0"/>
      </c:bar3DChart>
      <c:catAx>
        <c:axId val="330896920"/>
        <c:scaling>
          <c:orientation val="minMax"/>
        </c:scaling>
        <c:delete val="0"/>
        <c:axPos val="b"/>
        <c:numFmt formatCode="General" sourceLinked="1"/>
        <c:majorTickMark val="none"/>
        <c:minorTickMark val="none"/>
        <c:tickLblPos val="nextTo"/>
        <c:crossAx val="330897312"/>
        <c:crosses val="autoZero"/>
        <c:auto val="1"/>
        <c:lblAlgn val="ctr"/>
        <c:lblOffset val="100"/>
        <c:noMultiLvlLbl val="0"/>
      </c:catAx>
      <c:valAx>
        <c:axId val="330897312"/>
        <c:scaling>
          <c:orientation val="minMax"/>
          <c:max val="1.2"/>
          <c:min val="0"/>
        </c:scaling>
        <c:delete val="1"/>
        <c:axPos val="l"/>
        <c:numFmt formatCode="0%" sourceLinked="1"/>
        <c:majorTickMark val="out"/>
        <c:minorTickMark val="none"/>
        <c:tickLblPos val="nextTo"/>
        <c:crossAx val="330896920"/>
        <c:crosses val="autoZero"/>
        <c:crossBetween val="between"/>
      </c:valAx>
    </c:plotArea>
    <c:legend>
      <c:legendPos val="r"/>
      <c:layout>
        <c:manualLayout>
          <c:xMode val="edge"/>
          <c:yMode val="edge"/>
          <c:x val="2.1638708219104338E-2"/>
          <c:y val="0.1940491572849391"/>
          <c:w val="0.33870241311949645"/>
          <c:h val="0.62275116079703507"/>
        </c:manualLayout>
      </c:layout>
      <c:overlay val="0"/>
    </c:legend>
    <c:plotVisOnly val="1"/>
    <c:dispBlanksAs val="gap"/>
    <c:showDLblsOverMax val="0"/>
  </c:chart>
  <c:spPr>
    <a:scene3d>
      <a:camera prst="orthographicFront"/>
      <a:lightRig rig="threePt" dir="t"/>
    </a:scene3d>
    <a:sp3d prstMaterial="softEdge">
      <a:bevelT w="38100"/>
      <a:bevelB/>
    </a:sp3d>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PLANEACION</a:t>
            </a:r>
          </a:p>
        </c:rich>
      </c:tx>
      <c:layout/>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2"/>
          <c:order val="0"/>
          <c:tx>
            <c:strRef>
              <c:f>'SRIAS. APOYO EVAL. PROYECTOS'!$A$67</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cat>
            <c:numRef>
              <c:f>'SRIAS. APOYO EVAL. PROYECTOS'!$D$68:$D$77</c:f>
              <c:numCache>
                <c:formatCode>General</c:formatCode>
                <c:ptCount val="10"/>
                <c:pt idx="0">
                  <c:v>60</c:v>
                </c:pt>
                <c:pt idx="1">
                  <c:v>56</c:v>
                </c:pt>
                <c:pt idx="2">
                  <c:v>55</c:v>
                </c:pt>
                <c:pt idx="3">
                  <c:v>61</c:v>
                </c:pt>
                <c:pt idx="4">
                  <c:v>62</c:v>
                </c:pt>
                <c:pt idx="5">
                  <c:v>63</c:v>
                </c:pt>
                <c:pt idx="6">
                  <c:v>65</c:v>
                </c:pt>
                <c:pt idx="7">
                  <c:v>66</c:v>
                </c:pt>
                <c:pt idx="8">
                  <c:v>67</c:v>
                </c:pt>
                <c:pt idx="9">
                  <c:v>68</c:v>
                </c:pt>
              </c:numCache>
            </c:numRef>
          </c:cat>
          <c:val>
            <c:numRef>
              <c:f>'SRIAS. APOYO EVAL. PROYECTOS'!$A$68:$A$77</c:f>
              <c:numCache>
                <c:formatCode>0%</c:formatCode>
                <c:ptCount val="10"/>
                <c:pt idx="0">
                  <c:v>0.85</c:v>
                </c:pt>
                <c:pt idx="1">
                  <c:v>0.9</c:v>
                </c:pt>
                <c:pt idx="2">
                  <c:v>0.95833333333333337</c:v>
                </c:pt>
                <c:pt idx="3">
                  <c:v>1</c:v>
                </c:pt>
                <c:pt idx="4">
                  <c:v>1</c:v>
                </c:pt>
                <c:pt idx="5">
                  <c:v>1</c:v>
                </c:pt>
                <c:pt idx="6">
                  <c:v>1</c:v>
                </c:pt>
                <c:pt idx="7">
                  <c:v>1</c:v>
                </c:pt>
                <c:pt idx="8">
                  <c:v>1</c:v>
                </c:pt>
                <c:pt idx="9">
                  <c:v>1</c:v>
                </c:pt>
              </c:numCache>
            </c:numRef>
          </c:val>
        </c:ser>
        <c:ser>
          <c:idx val="3"/>
          <c:order val="1"/>
          <c:tx>
            <c:strRef>
              <c:f>'SRIAS. APOYO EVAL. PROYECTOS'!$B$67</c:f>
              <c:strCache>
                <c:ptCount val="1"/>
                <c:pt idx="0">
                  <c:v>AVANCE DEL COSTO</c:v>
                </c:pt>
              </c:strCache>
            </c:strRef>
          </c:tx>
          <c:spPr>
            <a:solidFill>
              <a:srgbClr val="8FDAFF"/>
            </a:solidFill>
          </c:spPr>
          <c:invertIfNegative val="0"/>
          <c:val>
            <c:numRef>
              <c:f>'SRIAS. APOYO EVAL. PROYECTOS'!$B$68:$B$77</c:f>
              <c:numCache>
                <c:formatCode>0%</c:formatCode>
                <c:ptCount val="10"/>
                <c:pt idx="0">
                  <c:v>1</c:v>
                </c:pt>
                <c:pt idx="1">
                  <c:v>1</c:v>
                </c:pt>
                <c:pt idx="2">
                  <c:v>1</c:v>
                </c:pt>
                <c:pt idx="3">
                  <c:v>1</c:v>
                </c:pt>
                <c:pt idx="4">
                  <c:v>1</c:v>
                </c:pt>
                <c:pt idx="5">
                  <c:v>1</c:v>
                </c:pt>
                <c:pt idx="6">
                  <c:v>1</c:v>
                </c:pt>
                <c:pt idx="7">
                  <c:v>1</c:v>
                </c:pt>
                <c:pt idx="8">
                  <c:v>1</c:v>
                </c:pt>
                <c:pt idx="9">
                  <c:v>1</c:v>
                </c:pt>
              </c:numCache>
            </c:numRef>
          </c:val>
        </c:ser>
        <c:ser>
          <c:idx val="1"/>
          <c:order val="2"/>
          <c:tx>
            <c:strRef>
              <c:f>'SRIAS. APOYO EVAL. PROYECTOS'!$C$67</c:f>
              <c:strCache>
                <c:ptCount val="1"/>
                <c:pt idx="0">
                  <c:v>GESTIÓN DE ALCANCE PLAN INDICATIVO DICIEMBRE 31-2015</c:v>
                </c:pt>
              </c:strCache>
            </c:strRef>
          </c:tx>
          <c:spPr>
            <a:solidFill>
              <a:srgbClr val="FFB3FF"/>
            </a:solidFill>
          </c:spPr>
          <c:invertIfNegative val="0"/>
          <c:cat>
            <c:numRef>
              <c:f>'SRIAS. APOYO EVAL. PROYECTOS'!$D$68:$D$77</c:f>
              <c:numCache>
                <c:formatCode>General</c:formatCode>
                <c:ptCount val="10"/>
                <c:pt idx="0">
                  <c:v>60</c:v>
                </c:pt>
                <c:pt idx="1">
                  <c:v>56</c:v>
                </c:pt>
                <c:pt idx="2">
                  <c:v>55</c:v>
                </c:pt>
                <c:pt idx="3">
                  <c:v>61</c:v>
                </c:pt>
                <c:pt idx="4">
                  <c:v>62</c:v>
                </c:pt>
                <c:pt idx="5">
                  <c:v>63</c:v>
                </c:pt>
                <c:pt idx="6">
                  <c:v>65</c:v>
                </c:pt>
                <c:pt idx="7">
                  <c:v>66</c:v>
                </c:pt>
                <c:pt idx="8">
                  <c:v>67</c:v>
                </c:pt>
                <c:pt idx="9">
                  <c:v>68</c:v>
                </c:pt>
              </c:numCache>
            </c:numRef>
          </c:cat>
          <c:val>
            <c:numRef>
              <c:f>'SRIAS. APOYO EVAL. PROYECTOS'!$C$68:$C$77</c:f>
              <c:numCache>
                <c:formatCode>0%</c:formatCode>
                <c:ptCount val="10"/>
                <c:pt idx="0">
                  <c:v>1</c:v>
                </c:pt>
                <c:pt idx="1">
                  <c:v>1</c:v>
                </c:pt>
                <c:pt idx="2">
                  <c:v>1</c:v>
                </c:pt>
                <c:pt idx="3">
                  <c:v>1</c:v>
                </c:pt>
                <c:pt idx="4">
                  <c:v>1</c:v>
                </c:pt>
                <c:pt idx="5">
                  <c:v>1</c:v>
                </c:pt>
                <c:pt idx="6">
                  <c:v>1</c:v>
                </c:pt>
                <c:pt idx="7">
                  <c:v>1</c:v>
                </c:pt>
                <c:pt idx="8">
                  <c:v>1</c:v>
                </c:pt>
                <c:pt idx="9">
                  <c:v>1</c:v>
                </c:pt>
              </c:numCache>
            </c:numRef>
          </c:val>
        </c:ser>
        <c:dLbls>
          <c:showLegendKey val="0"/>
          <c:showVal val="0"/>
          <c:showCatName val="0"/>
          <c:showSerName val="0"/>
          <c:showPercent val="0"/>
          <c:showBubbleSize val="0"/>
        </c:dLbls>
        <c:gapWidth val="150"/>
        <c:shape val="cylinder"/>
        <c:axId val="311317080"/>
        <c:axId val="311315512"/>
        <c:axId val="0"/>
      </c:bar3DChart>
      <c:catAx>
        <c:axId val="311317080"/>
        <c:scaling>
          <c:orientation val="minMax"/>
        </c:scaling>
        <c:delete val="0"/>
        <c:axPos val="b"/>
        <c:title>
          <c:tx>
            <c:rich>
              <a:bodyPr/>
              <a:lstStyle/>
              <a:p>
                <a:pPr>
                  <a:defRPr/>
                </a:pPr>
                <a:r>
                  <a:rPr lang="es-CO"/>
                  <a:t>No. Proyecto</a:t>
                </a:r>
              </a:p>
            </c:rich>
          </c:tx>
          <c:layout>
            <c:manualLayout>
              <c:xMode val="edge"/>
              <c:yMode val="edge"/>
              <c:x val="0.30156849733447033"/>
              <c:y val="0.8582471308733467"/>
            </c:manualLayout>
          </c:layout>
          <c:overlay val="0"/>
        </c:title>
        <c:numFmt formatCode="General" sourceLinked="1"/>
        <c:majorTickMark val="none"/>
        <c:minorTickMark val="none"/>
        <c:tickLblPos val="nextTo"/>
        <c:crossAx val="311315512"/>
        <c:crosses val="autoZero"/>
        <c:auto val="1"/>
        <c:lblAlgn val="ctr"/>
        <c:lblOffset val="100"/>
        <c:noMultiLvlLbl val="0"/>
      </c:catAx>
      <c:valAx>
        <c:axId val="311315512"/>
        <c:scaling>
          <c:orientation val="minMax"/>
          <c:max val="1.2"/>
          <c:min val="0"/>
        </c:scaling>
        <c:delete val="0"/>
        <c:axPos val="l"/>
        <c:majorGridlines/>
        <c:numFmt formatCode="0%" sourceLinked="1"/>
        <c:majorTickMark val="out"/>
        <c:minorTickMark val="none"/>
        <c:tickLblPos val="nextTo"/>
        <c:crossAx val="311317080"/>
        <c:crosses val="autoZero"/>
        <c:crossBetween val="between"/>
      </c:valAx>
    </c:plotArea>
    <c:legend>
      <c:legendPos val="r"/>
      <c:layout/>
      <c:overlay val="0"/>
    </c:legend>
    <c:plotVisOnly val="1"/>
    <c:dispBlanksAs val="gap"/>
    <c:showDLblsOverMax val="0"/>
  </c:chart>
  <c:spPr>
    <a:scene3d>
      <a:camera prst="orthographicFront"/>
      <a:lightRig rig="threePt" dir="t"/>
    </a:scene3d>
    <a:sp3d prstMaterial="softEdge">
      <a:bevelT/>
      <a:bevelB/>
    </a:sp3d>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PROMOTORA</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0.26806526806526809"/>
          <c:y val="0.22715938916726319"/>
          <c:w val="0.6090411688049483"/>
          <c:h val="0.5895204008589835"/>
        </c:manualLayout>
      </c:layout>
      <c:bar3DChart>
        <c:barDir val="col"/>
        <c:grouping val="clustered"/>
        <c:varyColors val="0"/>
        <c:ser>
          <c:idx val="2"/>
          <c:order val="0"/>
          <c:tx>
            <c:strRef>
              <c:f>'DECENTRAL.  EVAL. PROYECTOS'!$A$6</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dLbls>
            <c:dLbl>
              <c:idx val="0"/>
              <c:layout>
                <c:manualLayout>
                  <c:x val="1.8648018648018648E-2"/>
                  <c:y val="-2.272727272727272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'DECENTRAL.  EVAL. PROYECTOS'!$C$7</c:f>
              <c:numCache>
                <c:formatCode>General</c:formatCode>
                <c:ptCount val="1"/>
                <c:pt idx="0">
                  <c:v>142</c:v>
                </c:pt>
              </c:numCache>
            </c:numRef>
          </c:cat>
          <c:val>
            <c:numRef>
              <c:f>'DECENTRAL.  EVAL. PROYECTOS'!$A$7</c:f>
              <c:numCache>
                <c:formatCode>0%</c:formatCode>
                <c:ptCount val="1"/>
                <c:pt idx="0">
                  <c:v>0.67166666666666652</c:v>
                </c:pt>
              </c:numCache>
            </c:numRef>
          </c:val>
        </c:ser>
        <c:ser>
          <c:idx val="1"/>
          <c:order val="1"/>
          <c:tx>
            <c:strRef>
              <c:f>'DECENTRAL.  EVAL. PROYECTOS'!$D$6</c:f>
              <c:strCache>
                <c:ptCount val="1"/>
                <c:pt idx="0">
                  <c:v>GESTION DE ALCANCE PLAN INDICATIVO 31 DE DICIEMBRE DE 2015</c:v>
                </c:pt>
              </c:strCache>
            </c:strRef>
          </c:tx>
          <c:spPr>
            <a:solidFill>
              <a:srgbClr val="8FDAFF"/>
            </a:solidFill>
            <a:scene3d>
              <a:camera prst="orthographicFront"/>
              <a:lightRig rig="threePt" dir="t">
                <a:rot lat="0" lon="0" rev="1200000"/>
              </a:lightRig>
            </a:scene3d>
            <a:sp3d>
              <a:bevelT w="63500" h="25400"/>
              <a:bevelB/>
            </a:sp3d>
          </c:spPr>
          <c:invertIfNegative val="0"/>
          <c:dLbls>
            <c:dLbl>
              <c:idx val="0"/>
              <c:layout>
                <c:manualLayout>
                  <c:x val="1.1655011655011656E-2"/>
                  <c:y val="-2.272727272727272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'DECENTRAL.  EVAL. PROYECTOS'!$C$7</c:f>
              <c:numCache>
                <c:formatCode>General</c:formatCode>
                <c:ptCount val="1"/>
                <c:pt idx="0">
                  <c:v>142</c:v>
                </c:pt>
              </c:numCache>
            </c:numRef>
          </c:cat>
          <c:val>
            <c:numRef>
              <c:f>'DECENTRAL.  EVAL. PROYECTOS'!$D$7</c:f>
              <c:numCache>
                <c:formatCode>0%</c:formatCode>
                <c:ptCount val="1"/>
                <c:pt idx="0">
                  <c:v>1</c:v>
                </c:pt>
              </c:numCache>
            </c:numRef>
          </c:val>
        </c:ser>
        <c:ser>
          <c:idx val="3"/>
          <c:order val="2"/>
          <c:tx>
            <c:strRef>
              <c:f>'DECENTRAL.  EVAL. PROYECTOS'!$B$6</c:f>
              <c:strCache>
                <c:ptCount val="1"/>
                <c:pt idx="0">
                  <c:v>AVANCE DEL COSTO</c:v>
                </c:pt>
              </c:strCache>
            </c:strRef>
          </c:tx>
          <c:spPr>
            <a:solidFill>
              <a:srgbClr val="FFB3FF"/>
            </a:solidFill>
          </c:spPr>
          <c:invertIfNegative val="0"/>
          <c:dPt>
            <c:idx val="0"/>
            <c:invertIfNegative val="0"/>
            <c:bubble3D val="0"/>
            <c:spPr>
              <a:solidFill>
                <a:srgbClr val="FFB3FF"/>
              </a:solidFill>
              <a:scene3d>
                <a:camera prst="orthographicFront"/>
                <a:lightRig rig="threePt" dir="t">
                  <a:rot lat="0" lon="0" rev="1200000"/>
                </a:lightRig>
              </a:scene3d>
              <a:sp3d prstMaterial="softEdge">
                <a:bevelT w="63500" h="25400"/>
                <a:bevelB/>
              </a:sp3d>
            </c:spPr>
          </c:dPt>
          <c:dLbls>
            <c:dLbl>
              <c:idx val="0"/>
              <c:layout>
                <c:manualLayout>
                  <c:x val="1.3986013986014071E-2"/>
                  <c:y val="-2.272727272727272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'DECENTRAL.  EVAL. PROYECTOS'!$C$7</c:f>
              <c:numCache>
                <c:formatCode>General</c:formatCode>
                <c:ptCount val="1"/>
                <c:pt idx="0">
                  <c:v>142</c:v>
                </c:pt>
              </c:numCache>
            </c:numRef>
          </c:cat>
          <c:val>
            <c:numRef>
              <c:f>'DECENTRAL.  EVAL. PROYECTOS'!$B$7</c:f>
              <c:numCache>
                <c:formatCode>0%</c:formatCode>
                <c:ptCount val="1"/>
                <c:pt idx="0">
                  <c:v>0.3</c:v>
                </c:pt>
              </c:numCache>
            </c:numRef>
          </c:val>
        </c:ser>
        <c:dLbls>
          <c:showLegendKey val="0"/>
          <c:showVal val="0"/>
          <c:showCatName val="0"/>
          <c:showSerName val="0"/>
          <c:showPercent val="0"/>
          <c:showBubbleSize val="0"/>
        </c:dLbls>
        <c:gapWidth val="150"/>
        <c:shape val="cylinder"/>
        <c:axId val="330898488"/>
        <c:axId val="345418848"/>
        <c:axId val="0"/>
      </c:bar3DChart>
      <c:catAx>
        <c:axId val="330898488"/>
        <c:scaling>
          <c:orientation val="minMax"/>
        </c:scaling>
        <c:delete val="0"/>
        <c:axPos val="b"/>
        <c:numFmt formatCode="General" sourceLinked="1"/>
        <c:majorTickMark val="none"/>
        <c:minorTickMark val="none"/>
        <c:tickLblPos val="nextTo"/>
        <c:crossAx val="345418848"/>
        <c:crosses val="autoZero"/>
        <c:auto val="1"/>
        <c:lblAlgn val="ctr"/>
        <c:lblOffset val="100"/>
        <c:noMultiLvlLbl val="0"/>
      </c:catAx>
      <c:valAx>
        <c:axId val="345418848"/>
        <c:scaling>
          <c:orientation val="minMax"/>
          <c:max val="1.2"/>
          <c:min val="0"/>
        </c:scaling>
        <c:delete val="1"/>
        <c:axPos val="l"/>
        <c:numFmt formatCode="0%" sourceLinked="1"/>
        <c:majorTickMark val="out"/>
        <c:minorTickMark val="none"/>
        <c:tickLblPos val="nextTo"/>
        <c:crossAx val="330898488"/>
        <c:crosses val="autoZero"/>
        <c:crossBetween val="between"/>
      </c:valAx>
    </c:plotArea>
    <c:legend>
      <c:legendPos val="r"/>
      <c:layout>
        <c:manualLayout>
          <c:xMode val="edge"/>
          <c:yMode val="edge"/>
          <c:x val="4.3706293706293704E-2"/>
          <c:y val="0.10416666666666667"/>
          <c:w val="0.32569076592698643"/>
          <c:h val="0.88614640447430981"/>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CO"/>
              <a:t>INTERIOR</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7.0231714993733416E-2"/>
          <c:y val="0.21796197386748567"/>
          <c:w val="0.61853444431860849"/>
          <c:h val="0.65120822601137562"/>
        </c:manualLayout>
      </c:layout>
      <c:bar3DChart>
        <c:barDir val="col"/>
        <c:grouping val="clustered"/>
        <c:varyColors val="0"/>
        <c:ser>
          <c:idx val="2"/>
          <c:order val="0"/>
          <c:tx>
            <c:strRef>
              <c:f>'SRIAS. MISIONALES EVAL.  PROYEC'!$A$3</c:f>
              <c:strCache>
                <c:ptCount val="1"/>
                <c:pt idx="0">
                  <c:v>AVANCE FISICO PROYECTO</c:v>
                </c:pt>
              </c:strCache>
            </c:strRef>
          </c:tx>
          <c:spPr>
            <a:solidFill>
              <a:srgbClr val="D7AFFF"/>
            </a:solidFill>
            <a:scene3d>
              <a:camera prst="orthographicFront"/>
              <a:lightRig rig="threePt" dir="t">
                <a:rot lat="0" lon="0" rev="1200000"/>
              </a:lightRig>
            </a:scene3d>
            <a:sp3d prstMaterial="softEdge">
              <a:bevelT w="63500" h="25400"/>
              <a:bevelB/>
            </a:sp3d>
          </c:spPr>
          <c:invertIfNegative val="0"/>
          <c:cat>
            <c:numRef>
              <c:f>'SRIAS. MISIONALES EVAL.  PROYEC'!$D$4:$D$11</c:f>
              <c:numCache>
                <c:formatCode>General</c:formatCode>
                <c:ptCount val="8"/>
                <c:pt idx="0">
                  <c:v>21</c:v>
                </c:pt>
                <c:pt idx="1">
                  <c:v>24</c:v>
                </c:pt>
                <c:pt idx="2">
                  <c:v>25</c:v>
                </c:pt>
                <c:pt idx="3">
                  <c:v>26</c:v>
                </c:pt>
                <c:pt idx="4">
                  <c:v>27</c:v>
                </c:pt>
                <c:pt idx="5">
                  <c:v>29</c:v>
                </c:pt>
                <c:pt idx="6">
                  <c:v>22</c:v>
                </c:pt>
                <c:pt idx="7">
                  <c:v>23</c:v>
                </c:pt>
              </c:numCache>
            </c:numRef>
          </c:cat>
          <c:val>
            <c:numRef>
              <c:f>'SRIAS. MISIONALES EVAL.  PROYEC'!$A$4:$A$11</c:f>
              <c:numCache>
                <c:formatCode>0%</c:formatCode>
                <c:ptCount val="8"/>
                <c:pt idx="0">
                  <c:v>0.61</c:v>
                </c:pt>
                <c:pt idx="1">
                  <c:v>0.74</c:v>
                </c:pt>
                <c:pt idx="2">
                  <c:v>0.92</c:v>
                </c:pt>
                <c:pt idx="3">
                  <c:v>0.97</c:v>
                </c:pt>
                <c:pt idx="4">
                  <c:v>1</c:v>
                </c:pt>
                <c:pt idx="5">
                  <c:v>1</c:v>
                </c:pt>
                <c:pt idx="6">
                  <c:v>1</c:v>
                </c:pt>
                <c:pt idx="7">
                  <c:v>1</c:v>
                </c:pt>
              </c:numCache>
            </c:numRef>
          </c:val>
        </c:ser>
        <c:ser>
          <c:idx val="3"/>
          <c:order val="1"/>
          <c:tx>
            <c:strRef>
              <c:f>'SRIAS. MISIONALES EVAL.  PROYEC'!$B$3</c:f>
              <c:strCache>
                <c:ptCount val="1"/>
                <c:pt idx="0">
                  <c:v>AVANCE DEL COSTO</c:v>
                </c:pt>
              </c:strCache>
            </c:strRef>
          </c:tx>
          <c:spPr>
            <a:solidFill>
              <a:srgbClr val="8FDAFF"/>
            </a:solidFill>
            <a:scene3d>
              <a:camera prst="orthographicFront"/>
              <a:lightRig rig="threePt" dir="t">
                <a:rot lat="0" lon="0" rev="1200000"/>
              </a:lightRig>
            </a:scene3d>
            <a:sp3d prstMaterial="softEdge">
              <a:bevelT w="63500" h="25400"/>
              <a:bevelB/>
            </a:sp3d>
          </c:spPr>
          <c:invertIfNegative val="0"/>
          <c:val>
            <c:numRef>
              <c:f>'SRIAS. MISIONALES EVAL.  PROYEC'!$B$4:$B$11</c:f>
              <c:numCache>
                <c:formatCode>0%</c:formatCode>
                <c:ptCount val="8"/>
                <c:pt idx="0">
                  <c:v>0.67</c:v>
                </c:pt>
                <c:pt idx="1">
                  <c:v>0.68</c:v>
                </c:pt>
                <c:pt idx="2">
                  <c:v>0.56999999999999995</c:v>
                </c:pt>
                <c:pt idx="3">
                  <c:v>0.78</c:v>
                </c:pt>
                <c:pt idx="4">
                  <c:v>0.39</c:v>
                </c:pt>
                <c:pt idx="5">
                  <c:v>0.56000000000000005</c:v>
                </c:pt>
                <c:pt idx="6">
                  <c:v>1</c:v>
                </c:pt>
                <c:pt idx="7">
                  <c:v>0.17</c:v>
                </c:pt>
              </c:numCache>
            </c:numRef>
          </c:val>
        </c:ser>
        <c:ser>
          <c:idx val="1"/>
          <c:order val="2"/>
          <c:tx>
            <c:strRef>
              <c:f>'SRIAS. MISIONALES EVAL.  PROYEC'!$C$3</c:f>
              <c:strCache>
                <c:ptCount val="1"/>
                <c:pt idx="0">
                  <c:v>GESTIÓN DE ALCANCE PLAN INDICATIVO DICIEMBRE 31-2015</c:v>
                </c:pt>
              </c:strCache>
            </c:strRef>
          </c:tx>
          <c:spPr>
            <a:solidFill>
              <a:srgbClr val="FFB3FF"/>
            </a:solidFill>
            <a:scene3d>
              <a:camera prst="orthographicFront"/>
              <a:lightRig rig="threePt" dir="t">
                <a:rot lat="0" lon="0" rev="1200000"/>
              </a:lightRig>
            </a:scene3d>
            <a:sp3d prstMaterial="softEdge">
              <a:bevelT w="63500" h="25400"/>
              <a:bevelB/>
            </a:sp3d>
          </c:spPr>
          <c:invertIfNegative val="0"/>
          <c:cat>
            <c:numRef>
              <c:f>'SRIAS. MISIONALES EVAL.  PROYEC'!$D$4:$D$11</c:f>
              <c:numCache>
                <c:formatCode>General</c:formatCode>
                <c:ptCount val="8"/>
                <c:pt idx="0">
                  <c:v>21</c:v>
                </c:pt>
                <c:pt idx="1">
                  <c:v>24</c:v>
                </c:pt>
                <c:pt idx="2">
                  <c:v>25</c:v>
                </c:pt>
                <c:pt idx="3">
                  <c:v>26</c:v>
                </c:pt>
                <c:pt idx="4">
                  <c:v>27</c:v>
                </c:pt>
                <c:pt idx="5">
                  <c:v>29</c:v>
                </c:pt>
                <c:pt idx="6">
                  <c:v>22</c:v>
                </c:pt>
                <c:pt idx="7">
                  <c:v>23</c:v>
                </c:pt>
              </c:numCache>
            </c:numRef>
          </c:cat>
          <c:val>
            <c:numRef>
              <c:f>'SRIAS. MISIONALES EVAL.  PROYEC'!$C$4:$C$11</c:f>
              <c:numCache>
                <c:formatCode>0%</c:formatCode>
                <c:ptCount val="8"/>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dLbls>
        <c:gapWidth val="150"/>
        <c:shape val="cylinder"/>
        <c:axId val="345418064"/>
        <c:axId val="307804792"/>
        <c:axId val="0"/>
      </c:bar3DChart>
      <c:catAx>
        <c:axId val="345418064"/>
        <c:scaling>
          <c:orientation val="minMax"/>
        </c:scaling>
        <c:delete val="0"/>
        <c:axPos val="b"/>
        <c:numFmt formatCode="General" sourceLinked="1"/>
        <c:majorTickMark val="none"/>
        <c:minorTickMark val="none"/>
        <c:tickLblPos val="nextTo"/>
        <c:crossAx val="307804792"/>
        <c:crosses val="autoZero"/>
        <c:auto val="1"/>
        <c:lblAlgn val="ctr"/>
        <c:lblOffset val="100"/>
        <c:noMultiLvlLbl val="0"/>
      </c:catAx>
      <c:valAx>
        <c:axId val="307804792"/>
        <c:scaling>
          <c:orientation val="minMax"/>
          <c:max val="1.2"/>
          <c:min val="0"/>
        </c:scaling>
        <c:delete val="0"/>
        <c:axPos val="l"/>
        <c:majorGridlines/>
        <c:numFmt formatCode="0%" sourceLinked="1"/>
        <c:majorTickMark val="out"/>
        <c:minorTickMark val="none"/>
        <c:tickLblPos val="nextTo"/>
        <c:crossAx val="345418064"/>
        <c:crosses val="autoZero"/>
        <c:crossBetween val="between"/>
      </c:valAx>
    </c:plotArea>
    <c:legend>
      <c:legendPos val="r"/>
      <c:layout>
        <c:manualLayout>
          <c:xMode val="edge"/>
          <c:yMode val="edge"/>
          <c:x val="0.69136493681809552"/>
          <c:y val="0.25763858169414217"/>
          <c:w val="0.29772101134015821"/>
          <c:h val="0.50562151641157216"/>
        </c:manualLayout>
      </c:layout>
      <c:overlay val="0"/>
      <c:txPr>
        <a:bodyPr/>
        <a:lstStyle/>
        <a:p>
          <a:pPr>
            <a:defRPr b="1"/>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5</xdr:col>
      <xdr:colOff>295275</xdr:colOff>
      <xdr:row>0</xdr:row>
      <xdr:rowOff>142875</xdr:rowOff>
    </xdr:from>
    <xdr:to>
      <xdr:col>15</xdr:col>
      <xdr:colOff>476250</xdr:colOff>
      <xdr:row>19</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600075</xdr:colOff>
      <xdr:row>0</xdr:row>
      <xdr:rowOff>123825</xdr:rowOff>
    </xdr:from>
    <xdr:to>
      <xdr:col>14</xdr:col>
      <xdr:colOff>323850</xdr:colOff>
      <xdr:row>10</xdr:row>
      <xdr:rowOff>95250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542925</xdr:colOff>
      <xdr:row>13</xdr:row>
      <xdr:rowOff>152401</xdr:rowOff>
    </xdr:from>
    <xdr:to>
      <xdr:col>14</xdr:col>
      <xdr:colOff>314325</xdr:colOff>
      <xdr:row>24</xdr:row>
      <xdr:rowOff>53341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571500</xdr:colOff>
      <xdr:row>27</xdr:row>
      <xdr:rowOff>76200</xdr:rowOff>
    </xdr:from>
    <xdr:to>
      <xdr:col>14</xdr:col>
      <xdr:colOff>304800</xdr:colOff>
      <xdr:row>36</xdr:row>
      <xdr:rowOff>91440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628649</xdr:colOff>
      <xdr:row>38</xdr:row>
      <xdr:rowOff>123823</xdr:rowOff>
    </xdr:from>
    <xdr:to>
      <xdr:col>14</xdr:col>
      <xdr:colOff>114300</xdr:colOff>
      <xdr:row>49</xdr:row>
      <xdr:rowOff>180975</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638174</xdr:colOff>
      <xdr:row>52</xdr:row>
      <xdr:rowOff>15240</xdr:rowOff>
    </xdr:from>
    <xdr:to>
      <xdr:col>14</xdr:col>
      <xdr:colOff>114300</xdr:colOff>
      <xdr:row>61</xdr:row>
      <xdr:rowOff>15240</xdr:rowOff>
    </xdr:to>
    <xdr:graphicFrame macro="">
      <xdr:nvGraphicFramePr>
        <xdr:cNvPr id="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314324</xdr:colOff>
      <xdr:row>63</xdr:row>
      <xdr:rowOff>45720</xdr:rowOff>
    </xdr:from>
    <xdr:to>
      <xdr:col>14</xdr:col>
      <xdr:colOff>152400</xdr:colOff>
      <xdr:row>80</xdr:row>
      <xdr:rowOff>85725</xdr:rowOff>
    </xdr:to>
    <xdr:graphicFrame macro="">
      <xdr:nvGraphicFramePr>
        <xdr:cNvPr id="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742949</xdr:colOff>
      <xdr:row>0</xdr:row>
      <xdr:rowOff>161924</xdr:rowOff>
    </xdr:from>
    <xdr:to>
      <xdr:col>13</xdr:col>
      <xdr:colOff>784860</xdr:colOff>
      <xdr:row>12</xdr:row>
      <xdr:rowOff>83820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761999</xdr:colOff>
      <xdr:row>0</xdr:row>
      <xdr:rowOff>173355</xdr:rowOff>
    </xdr:from>
    <xdr:to>
      <xdr:col>14</xdr:col>
      <xdr:colOff>228600</xdr:colOff>
      <xdr:row>11</xdr:row>
      <xdr:rowOff>160020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14</xdr:row>
      <xdr:rowOff>83820</xdr:rowOff>
    </xdr:from>
    <xdr:to>
      <xdr:col>14</xdr:col>
      <xdr:colOff>91440</xdr:colOff>
      <xdr:row>27</xdr:row>
      <xdr:rowOff>19050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742949</xdr:colOff>
      <xdr:row>29</xdr:row>
      <xdr:rowOff>66674</xdr:rowOff>
    </xdr:from>
    <xdr:to>
      <xdr:col>14</xdr:col>
      <xdr:colOff>106680</xdr:colOff>
      <xdr:row>40</xdr:row>
      <xdr:rowOff>9525</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42</xdr:row>
      <xdr:rowOff>114300</xdr:rowOff>
    </xdr:from>
    <xdr:to>
      <xdr:col>14</xdr:col>
      <xdr:colOff>114300</xdr:colOff>
      <xdr:row>59</xdr:row>
      <xdr:rowOff>47625</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11429</xdr:colOff>
      <xdr:row>62</xdr:row>
      <xdr:rowOff>0</xdr:rowOff>
    </xdr:from>
    <xdr:to>
      <xdr:col>14</xdr:col>
      <xdr:colOff>83820</xdr:colOff>
      <xdr:row>76</xdr:row>
      <xdr:rowOff>158115</xdr:rowOff>
    </xdr:to>
    <xdr:graphicFrame macro="">
      <xdr:nvGraphicFramePr>
        <xdr:cNvPr id="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xdr:colOff>
      <xdr:row>83</xdr:row>
      <xdr:rowOff>38100</xdr:rowOff>
    </xdr:from>
    <xdr:to>
      <xdr:col>14</xdr:col>
      <xdr:colOff>259081</xdr:colOff>
      <xdr:row>105</xdr:row>
      <xdr:rowOff>38100</xdr:rowOff>
    </xdr:to>
    <xdr:graphicFrame macro="">
      <xdr:nvGraphicFramePr>
        <xdr:cNvPr id="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232410</xdr:colOff>
      <xdr:row>109</xdr:row>
      <xdr:rowOff>53340</xdr:rowOff>
    </xdr:from>
    <xdr:to>
      <xdr:col>14</xdr:col>
      <xdr:colOff>106680</xdr:colOff>
      <xdr:row>122</xdr:row>
      <xdr:rowOff>24765</xdr:rowOff>
    </xdr:to>
    <xdr:graphicFrame macro="">
      <xdr:nvGraphicFramePr>
        <xdr:cNvPr id="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11430</xdr:colOff>
      <xdr:row>128</xdr:row>
      <xdr:rowOff>0</xdr:rowOff>
    </xdr:from>
    <xdr:to>
      <xdr:col>14</xdr:col>
      <xdr:colOff>259080</xdr:colOff>
      <xdr:row>147</xdr:row>
      <xdr:rowOff>175260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AppData\Local\Temp\ejecucionmayo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MesPptoCDP.rpt"/>
    </sheetNames>
    <sheetDataSet>
      <sheetData sheetId="0" refreshError="1">
        <row r="344">
          <cell r="G344">
            <v>957162500</v>
          </cell>
        </row>
        <row r="350">
          <cell r="G350">
            <v>300000000</v>
          </cell>
        </row>
        <row r="372">
          <cell r="G372">
            <v>0</v>
          </cell>
        </row>
        <row r="701">
          <cell r="G701">
            <v>54778000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1"/>
  <sheetViews>
    <sheetView showGridLines="0" tabSelected="1" topLeftCell="I52" zoomScale="80" zoomScaleNormal="80" workbookViewId="0">
      <selection activeCell="N61" sqref="N61:N63"/>
    </sheetView>
  </sheetViews>
  <sheetFormatPr baseColWidth="10" defaultRowHeight="12.75" zeroHeight="1" x14ac:dyDescent="0.25"/>
  <cols>
    <col min="1" max="1" width="22.5703125" style="1" customWidth="1"/>
    <col min="2" max="2" width="34.5703125" style="2" customWidth="1"/>
    <col min="3" max="3" width="32.28515625" style="2" customWidth="1"/>
    <col min="4" max="4" width="13.85546875" style="1" customWidth="1"/>
    <col min="5" max="5" width="11.42578125" style="1" customWidth="1"/>
    <col min="6" max="6" width="12.85546875" style="3" customWidth="1"/>
    <col min="7" max="7" width="29.28515625" style="2" hidden="1" customWidth="1"/>
    <col min="8" max="8" width="29.7109375" style="2" hidden="1" customWidth="1"/>
    <col min="9" max="9" width="23.42578125" style="5" bestFit="1" customWidth="1"/>
    <col min="10" max="10" width="20.5703125" style="5" bestFit="1" customWidth="1"/>
    <col min="11" max="11" width="16.7109375" style="6" bestFit="1" customWidth="1"/>
    <col min="12" max="12" width="11.7109375" style="6" bestFit="1" customWidth="1"/>
    <col min="13" max="13" width="80.85546875" style="6" bestFit="1" customWidth="1"/>
    <col min="14" max="14" width="50.7109375" style="2" customWidth="1"/>
    <col min="15" max="15" width="14.42578125" style="554" customWidth="1"/>
    <col min="16" max="16" width="18.28515625" style="5" customWidth="1"/>
    <col min="17" max="17" width="20.28515625" style="352" customWidth="1"/>
    <col min="18" max="18" width="14" style="6" customWidth="1"/>
    <col min="19" max="19" width="16.42578125" style="1" customWidth="1"/>
    <col min="20" max="20" width="20.7109375" style="2" customWidth="1"/>
    <col min="21" max="23" width="11.42578125" style="2" hidden="1" customWidth="1"/>
    <col min="24" max="25" width="16.42578125" style="2" hidden="1" customWidth="1"/>
    <col min="26" max="256" width="11.42578125" style="2"/>
    <col min="257" max="257" width="22.5703125" style="2" customWidth="1"/>
    <col min="258" max="258" width="34.5703125" style="2" customWidth="1"/>
    <col min="259" max="259" width="32.28515625" style="2" customWidth="1"/>
    <col min="260" max="260" width="18.85546875" style="2" customWidth="1"/>
    <col min="261" max="261" width="22.140625" style="2" customWidth="1"/>
    <col min="262" max="262" width="12.85546875" style="2" customWidth="1"/>
    <col min="263" max="263" width="29.28515625" style="2" customWidth="1"/>
    <col min="264" max="264" width="29.7109375" style="2" customWidth="1"/>
    <col min="265" max="265" width="16.28515625" style="2" customWidth="1"/>
    <col min="266" max="266" width="18.85546875" style="2" customWidth="1"/>
    <col min="267" max="267" width="0" style="2" hidden="1" customWidth="1"/>
    <col min="268" max="268" width="11.7109375" style="2" customWidth="1"/>
    <col min="269" max="269" width="24" style="2" customWidth="1"/>
    <col min="270" max="270" width="52.42578125" style="2" customWidth="1"/>
    <col min="271" max="271" width="14.42578125" style="2" customWidth="1"/>
    <col min="272" max="272" width="18.28515625" style="2" customWidth="1"/>
    <col min="273" max="273" width="17.28515625" style="2" customWidth="1"/>
    <col min="274" max="274" width="11.28515625" style="2" customWidth="1"/>
    <col min="275" max="275" width="16.42578125" style="2" customWidth="1"/>
    <col min="276" max="276" width="25.140625" style="2" customWidth="1"/>
    <col min="277" max="281" width="0" style="2" hidden="1" customWidth="1"/>
    <col min="282" max="512" width="11.42578125" style="2"/>
    <col min="513" max="513" width="22.5703125" style="2" customWidth="1"/>
    <col min="514" max="514" width="34.5703125" style="2" customWidth="1"/>
    <col min="515" max="515" width="32.28515625" style="2" customWidth="1"/>
    <col min="516" max="516" width="18.85546875" style="2" customWidth="1"/>
    <col min="517" max="517" width="22.140625" style="2" customWidth="1"/>
    <col min="518" max="518" width="12.85546875" style="2" customWidth="1"/>
    <col min="519" max="519" width="29.28515625" style="2" customWidth="1"/>
    <col min="520" max="520" width="29.7109375" style="2" customWidth="1"/>
    <col min="521" max="521" width="16.28515625" style="2" customWidth="1"/>
    <col min="522" max="522" width="18.85546875" style="2" customWidth="1"/>
    <col min="523" max="523" width="0" style="2" hidden="1" customWidth="1"/>
    <col min="524" max="524" width="11.7109375" style="2" customWidth="1"/>
    <col min="525" max="525" width="24" style="2" customWidth="1"/>
    <col min="526" max="526" width="52.42578125" style="2" customWidth="1"/>
    <col min="527" max="527" width="14.42578125" style="2" customWidth="1"/>
    <col min="528" max="528" width="18.28515625" style="2" customWidth="1"/>
    <col min="529" max="529" width="17.28515625" style="2" customWidth="1"/>
    <col min="530" max="530" width="11.28515625" style="2" customWidth="1"/>
    <col min="531" max="531" width="16.42578125" style="2" customWidth="1"/>
    <col min="532" max="532" width="25.140625" style="2" customWidth="1"/>
    <col min="533" max="537" width="0" style="2" hidden="1" customWidth="1"/>
    <col min="538" max="768" width="11.42578125" style="2"/>
    <col min="769" max="769" width="22.5703125" style="2" customWidth="1"/>
    <col min="770" max="770" width="34.5703125" style="2" customWidth="1"/>
    <col min="771" max="771" width="32.28515625" style="2" customWidth="1"/>
    <col min="772" max="772" width="18.85546875" style="2" customWidth="1"/>
    <col min="773" max="773" width="22.140625" style="2" customWidth="1"/>
    <col min="774" max="774" width="12.85546875" style="2" customWidth="1"/>
    <col min="775" max="775" width="29.28515625" style="2" customWidth="1"/>
    <col min="776" max="776" width="29.7109375" style="2" customWidth="1"/>
    <col min="777" max="777" width="16.28515625" style="2" customWidth="1"/>
    <col min="778" max="778" width="18.85546875" style="2" customWidth="1"/>
    <col min="779" max="779" width="0" style="2" hidden="1" customWidth="1"/>
    <col min="780" max="780" width="11.7109375" style="2" customWidth="1"/>
    <col min="781" max="781" width="24" style="2" customWidth="1"/>
    <col min="782" max="782" width="52.42578125" style="2" customWidth="1"/>
    <col min="783" max="783" width="14.42578125" style="2" customWidth="1"/>
    <col min="784" max="784" width="18.28515625" style="2" customWidth="1"/>
    <col min="785" max="785" width="17.28515625" style="2" customWidth="1"/>
    <col min="786" max="786" width="11.28515625" style="2" customWidth="1"/>
    <col min="787" max="787" width="16.42578125" style="2" customWidth="1"/>
    <col min="788" max="788" width="25.140625" style="2" customWidth="1"/>
    <col min="789" max="793" width="0" style="2" hidden="1" customWidth="1"/>
    <col min="794" max="1024" width="11.42578125" style="2"/>
    <col min="1025" max="1025" width="22.5703125" style="2" customWidth="1"/>
    <col min="1026" max="1026" width="34.5703125" style="2" customWidth="1"/>
    <col min="1027" max="1027" width="32.28515625" style="2" customWidth="1"/>
    <col min="1028" max="1028" width="18.85546875" style="2" customWidth="1"/>
    <col min="1029" max="1029" width="22.140625" style="2" customWidth="1"/>
    <col min="1030" max="1030" width="12.85546875" style="2" customWidth="1"/>
    <col min="1031" max="1031" width="29.28515625" style="2" customWidth="1"/>
    <col min="1032" max="1032" width="29.7109375" style="2" customWidth="1"/>
    <col min="1033" max="1033" width="16.28515625" style="2" customWidth="1"/>
    <col min="1034" max="1034" width="18.85546875" style="2" customWidth="1"/>
    <col min="1035" max="1035" width="0" style="2" hidden="1" customWidth="1"/>
    <col min="1036" max="1036" width="11.7109375" style="2" customWidth="1"/>
    <col min="1037" max="1037" width="24" style="2" customWidth="1"/>
    <col min="1038" max="1038" width="52.42578125" style="2" customWidth="1"/>
    <col min="1039" max="1039" width="14.42578125" style="2" customWidth="1"/>
    <col min="1040" max="1040" width="18.28515625" style="2" customWidth="1"/>
    <col min="1041" max="1041" width="17.28515625" style="2" customWidth="1"/>
    <col min="1042" max="1042" width="11.28515625" style="2" customWidth="1"/>
    <col min="1043" max="1043" width="16.42578125" style="2" customWidth="1"/>
    <col min="1044" max="1044" width="25.140625" style="2" customWidth="1"/>
    <col min="1045" max="1049" width="0" style="2" hidden="1" customWidth="1"/>
    <col min="1050" max="1280" width="11.42578125" style="2"/>
    <col min="1281" max="1281" width="22.5703125" style="2" customWidth="1"/>
    <col min="1282" max="1282" width="34.5703125" style="2" customWidth="1"/>
    <col min="1283" max="1283" width="32.28515625" style="2" customWidth="1"/>
    <col min="1284" max="1284" width="18.85546875" style="2" customWidth="1"/>
    <col min="1285" max="1285" width="22.140625" style="2" customWidth="1"/>
    <col min="1286" max="1286" width="12.85546875" style="2" customWidth="1"/>
    <col min="1287" max="1287" width="29.28515625" style="2" customWidth="1"/>
    <col min="1288" max="1288" width="29.7109375" style="2" customWidth="1"/>
    <col min="1289" max="1289" width="16.28515625" style="2" customWidth="1"/>
    <col min="1290" max="1290" width="18.85546875" style="2" customWidth="1"/>
    <col min="1291" max="1291" width="0" style="2" hidden="1" customWidth="1"/>
    <col min="1292" max="1292" width="11.7109375" style="2" customWidth="1"/>
    <col min="1293" max="1293" width="24" style="2" customWidth="1"/>
    <col min="1294" max="1294" width="52.42578125" style="2" customWidth="1"/>
    <col min="1295" max="1295" width="14.42578125" style="2" customWidth="1"/>
    <col min="1296" max="1296" width="18.28515625" style="2" customWidth="1"/>
    <col min="1297" max="1297" width="17.28515625" style="2" customWidth="1"/>
    <col min="1298" max="1298" width="11.28515625" style="2" customWidth="1"/>
    <col min="1299" max="1299" width="16.42578125" style="2" customWidth="1"/>
    <col min="1300" max="1300" width="25.140625" style="2" customWidth="1"/>
    <col min="1301" max="1305" width="0" style="2" hidden="1" customWidth="1"/>
    <col min="1306" max="1536" width="11.42578125" style="2"/>
    <col min="1537" max="1537" width="22.5703125" style="2" customWidth="1"/>
    <col min="1538" max="1538" width="34.5703125" style="2" customWidth="1"/>
    <col min="1539" max="1539" width="32.28515625" style="2" customWidth="1"/>
    <col min="1540" max="1540" width="18.85546875" style="2" customWidth="1"/>
    <col min="1541" max="1541" width="22.140625" style="2" customWidth="1"/>
    <col min="1542" max="1542" width="12.85546875" style="2" customWidth="1"/>
    <col min="1543" max="1543" width="29.28515625" style="2" customWidth="1"/>
    <col min="1544" max="1544" width="29.7109375" style="2" customWidth="1"/>
    <col min="1545" max="1545" width="16.28515625" style="2" customWidth="1"/>
    <col min="1546" max="1546" width="18.85546875" style="2" customWidth="1"/>
    <col min="1547" max="1547" width="0" style="2" hidden="1" customWidth="1"/>
    <col min="1548" max="1548" width="11.7109375" style="2" customWidth="1"/>
    <col min="1549" max="1549" width="24" style="2" customWidth="1"/>
    <col min="1550" max="1550" width="52.42578125" style="2" customWidth="1"/>
    <col min="1551" max="1551" width="14.42578125" style="2" customWidth="1"/>
    <col min="1552" max="1552" width="18.28515625" style="2" customWidth="1"/>
    <col min="1553" max="1553" width="17.28515625" style="2" customWidth="1"/>
    <col min="1554" max="1554" width="11.28515625" style="2" customWidth="1"/>
    <col min="1555" max="1555" width="16.42578125" style="2" customWidth="1"/>
    <col min="1556" max="1556" width="25.140625" style="2" customWidth="1"/>
    <col min="1557" max="1561" width="0" style="2" hidden="1" customWidth="1"/>
    <col min="1562" max="1792" width="11.42578125" style="2"/>
    <col min="1793" max="1793" width="22.5703125" style="2" customWidth="1"/>
    <col min="1794" max="1794" width="34.5703125" style="2" customWidth="1"/>
    <col min="1795" max="1795" width="32.28515625" style="2" customWidth="1"/>
    <col min="1796" max="1796" width="18.85546875" style="2" customWidth="1"/>
    <col min="1797" max="1797" width="22.140625" style="2" customWidth="1"/>
    <col min="1798" max="1798" width="12.85546875" style="2" customWidth="1"/>
    <col min="1799" max="1799" width="29.28515625" style="2" customWidth="1"/>
    <col min="1800" max="1800" width="29.7109375" style="2" customWidth="1"/>
    <col min="1801" max="1801" width="16.28515625" style="2" customWidth="1"/>
    <col min="1802" max="1802" width="18.85546875" style="2" customWidth="1"/>
    <col min="1803" max="1803" width="0" style="2" hidden="1" customWidth="1"/>
    <col min="1804" max="1804" width="11.7109375" style="2" customWidth="1"/>
    <col min="1805" max="1805" width="24" style="2" customWidth="1"/>
    <col min="1806" max="1806" width="52.42578125" style="2" customWidth="1"/>
    <col min="1807" max="1807" width="14.42578125" style="2" customWidth="1"/>
    <col min="1808" max="1808" width="18.28515625" style="2" customWidth="1"/>
    <col min="1809" max="1809" width="17.28515625" style="2" customWidth="1"/>
    <col min="1810" max="1810" width="11.28515625" style="2" customWidth="1"/>
    <col min="1811" max="1811" width="16.42578125" style="2" customWidth="1"/>
    <col min="1812" max="1812" width="25.140625" style="2" customWidth="1"/>
    <col min="1813" max="1817" width="0" style="2" hidden="1" customWidth="1"/>
    <col min="1818" max="2048" width="11.42578125" style="2"/>
    <col min="2049" max="2049" width="22.5703125" style="2" customWidth="1"/>
    <col min="2050" max="2050" width="34.5703125" style="2" customWidth="1"/>
    <col min="2051" max="2051" width="32.28515625" style="2" customWidth="1"/>
    <col min="2052" max="2052" width="18.85546875" style="2" customWidth="1"/>
    <col min="2053" max="2053" width="22.140625" style="2" customWidth="1"/>
    <col min="2054" max="2054" width="12.85546875" style="2" customWidth="1"/>
    <col min="2055" max="2055" width="29.28515625" style="2" customWidth="1"/>
    <col min="2056" max="2056" width="29.7109375" style="2" customWidth="1"/>
    <col min="2057" max="2057" width="16.28515625" style="2" customWidth="1"/>
    <col min="2058" max="2058" width="18.85546875" style="2" customWidth="1"/>
    <col min="2059" max="2059" width="0" style="2" hidden="1" customWidth="1"/>
    <col min="2060" max="2060" width="11.7109375" style="2" customWidth="1"/>
    <col min="2061" max="2061" width="24" style="2" customWidth="1"/>
    <col min="2062" max="2062" width="52.42578125" style="2" customWidth="1"/>
    <col min="2063" max="2063" width="14.42578125" style="2" customWidth="1"/>
    <col min="2064" max="2064" width="18.28515625" style="2" customWidth="1"/>
    <col min="2065" max="2065" width="17.28515625" style="2" customWidth="1"/>
    <col min="2066" max="2066" width="11.28515625" style="2" customWidth="1"/>
    <col min="2067" max="2067" width="16.42578125" style="2" customWidth="1"/>
    <col min="2068" max="2068" width="25.140625" style="2" customWidth="1"/>
    <col min="2069" max="2073" width="0" style="2" hidden="1" customWidth="1"/>
    <col min="2074" max="2304" width="11.42578125" style="2"/>
    <col min="2305" max="2305" width="22.5703125" style="2" customWidth="1"/>
    <col min="2306" max="2306" width="34.5703125" style="2" customWidth="1"/>
    <col min="2307" max="2307" width="32.28515625" style="2" customWidth="1"/>
    <col min="2308" max="2308" width="18.85546875" style="2" customWidth="1"/>
    <col min="2309" max="2309" width="22.140625" style="2" customWidth="1"/>
    <col min="2310" max="2310" width="12.85546875" style="2" customWidth="1"/>
    <col min="2311" max="2311" width="29.28515625" style="2" customWidth="1"/>
    <col min="2312" max="2312" width="29.7109375" style="2" customWidth="1"/>
    <col min="2313" max="2313" width="16.28515625" style="2" customWidth="1"/>
    <col min="2314" max="2314" width="18.85546875" style="2" customWidth="1"/>
    <col min="2315" max="2315" width="0" style="2" hidden="1" customWidth="1"/>
    <col min="2316" max="2316" width="11.7109375" style="2" customWidth="1"/>
    <col min="2317" max="2317" width="24" style="2" customWidth="1"/>
    <col min="2318" max="2318" width="52.42578125" style="2" customWidth="1"/>
    <col min="2319" max="2319" width="14.42578125" style="2" customWidth="1"/>
    <col min="2320" max="2320" width="18.28515625" style="2" customWidth="1"/>
    <col min="2321" max="2321" width="17.28515625" style="2" customWidth="1"/>
    <col min="2322" max="2322" width="11.28515625" style="2" customWidth="1"/>
    <col min="2323" max="2323" width="16.42578125" style="2" customWidth="1"/>
    <col min="2324" max="2324" width="25.140625" style="2" customWidth="1"/>
    <col min="2325" max="2329" width="0" style="2" hidden="1" customWidth="1"/>
    <col min="2330" max="2560" width="11.42578125" style="2"/>
    <col min="2561" max="2561" width="22.5703125" style="2" customWidth="1"/>
    <col min="2562" max="2562" width="34.5703125" style="2" customWidth="1"/>
    <col min="2563" max="2563" width="32.28515625" style="2" customWidth="1"/>
    <col min="2564" max="2564" width="18.85546875" style="2" customWidth="1"/>
    <col min="2565" max="2565" width="22.140625" style="2" customWidth="1"/>
    <col min="2566" max="2566" width="12.85546875" style="2" customWidth="1"/>
    <col min="2567" max="2567" width="29.28515625" style="2" customWidth="1"/>
    <col min="2568" max="2568" width="29.7109375" style="2" customWidth="1"/>
    <col min="2569" max="2569" width="16.28515625" style="2" customWidth="1"/>
    <col min="2570" max="2570" width="18.85546875" style="2" customWidth="1"/>
    <col min="2571" max="2571" width="0" style="2" hidden="1" customWidth="1"/>
    <col min="2572" max="2572" width="11.7109375" style="2" customWidth="1"/>
    <col min="2573" max="2573" width="24" style="2" customWidth="1"/>
    <col min="2574" max="2574" width="52.42578125" style="2" customWidth="1"/>
    <col min="2575" max="2575" width="14.42578125" style="2" customWidth="1"/>
    <col min="2576" max="2576" width="18.28515625" style="2" customWidth="1"/>
    <col min="2577" max="2577" width="17.28515625" style="2" customWidth="1"/>
    <col min="2578" max="2578" width="11.28515625" style="2" customWidth="1"/>
    <col min="2579" max="2579" width="16.42578125" style="2" customWidth="1"/>
    <col min="2580" max="2580" width="25.140625" style="2" customWidth="1"/>
    <col min="2581" max="2585" width="0" style="2" hidden="1" customWidth="1"/>
    <col min="2586" max="2816" width="11.42578125" style="2"/>
    <col min="2817" max="2817" width="22.5703125" style="2" customWidth="1"/>
    <col min="2818" max="2818" width="34.5703125" style="2" customWidth="1"/>
    <col min="2819" max="2819" width="32.28515625" style="2" customWidth="1"/>
    <col min="2820" max="2820" width="18.85546875" style="2" customWidth="1"/>
    <col min="2821" max="2821" width="22.140625" style="2" customWidth="1"/>
    <col min="2822" max="2822" width="12.85546875" style="2" customWidth="1"/>
    <col min="2823" max="2823" width="29.28515625" style="2" customWidth="1"/>
    <col min="2824" max="2824" width="29.7109375" style="2" customWidth="1"/>
    <col min="2825" max="2825" width="16.28515625" style="2" customWidth="1"/>
    <col min="2826" max="2826" width="18.85546875" style="2" customWidth="1"/>
    <col min="2827" max="2827" width="0" style="2" hidden="1" customWidth="1"/>
    <col min="2828" max="2828" width="11.7109375" style="2" customWidth="1"/>
    <col min="2829" max="2829" width="24" style="2" customWidth="1"/>
    <col min="2830" max="2830" width="52.42578125" style="2" customWidth="1"/>
    <col min="2831" max="2831" width="14.42578125" style="2" customWidth="1"/>
    <col min="2832" max="2832" width="18.28515625" style="2" customWidth="1"/>
    <col min="2833" max="2833" width="17.28515625" style="2" customWidth="1"/>
    <col min="2834" max="2834" width="11.28515625" style="2" customWidth="1"/>
    <col min="2835" max="2835" width="16.42578125" style="2" customWidth="1"/>
    <col min="2836" max="2836" width="25.140625" style="2" customWidth="1"/>
    <col min="2837" max="2841" width="0" style="2" hidden="1" customWidth="1"/>
    <col min="2842" max="3072" width="11.42578125" style="2"/>
    <col min="3073" max="3073" width="22.5703125" style="2" customWidth="1"/>
    <col min="3074" max="3074" width="34.5703125" style="2" customWidth="1"/>
    <col min="3075" max="3075" width="32.28515625" style="2" customWidth="1"/>
    <col min="3076" max="3076" width="18.85546875" style="2" customWidth="1"/>
    <col min="3077" max="3077" width="22.140625" style="2" customWidth="1"/>
    <col min="3078" max="3078" width="12.85546875" style="2" customWidth="1"/>
    <col min="3079" max="3079" width="29.28515625" style="2" customWidth="1"/>
    <col min="3080" max="3080" width="29.7109375" style="2" customWidth="1"/>
    <col min="3081" max="3081" width="16.28515625" style="2" customWidth="1"/>
    <col min="3082" max="3082" width="18.85546875" style="2" customWidth="1"/>
    <col min="3083" max="3083" width="0" style="2" hidden="1" customWidth="1"/>
    <col min="3084" max="3084" width="11.7109375" style="2" customWidth="1"/>
    <col min="3085" max="3085" width="24" style="2" customWidth="1"/>
    <col min="3086" max="3086" width="52.42578125" style="2" customWidth="1"/>
    <col min="3087" max="3087" width="14.42578125" style="2" customWidth="1"/>
    <col min="3088" max="3088" width="18.28515625" style="2" customWidth="1"/>
    <col min="3089" max="3089" width="17.28515625" style="2" customWidth="1"/>
    <col min="3090" max="3090" width="11.28515625" style="2" customWidth="1"/>
    <col min="3091" max="3091" width="16.42578125" style="2" customWidth="1"/>
    <col min="3092" max="3092" width="25.140625" style="2" customWidth="1"/>
    <col min="3093" max="3097" width="0" style="2" hidden="1" customWidth="1"/>
    <col min="3098" max="3328" width="11.42578125" style="2"/>
    <col min="3329" max="3329" width="22.5703125" style="2" customWidth="1"/>
    <col min="3330" max="3330" width="34.5703125" style="2" customWidth="1"/>
    <col min="3331" max="3331" width="32.28515625" style="2" customWidth="1"/>
    <col min="3332" max="3332" width="18.85546875" style="2" customWidth="1"/>
    <col min="3333" max="3333" width="22.140625" style="2" customWidth="1"/>
    <col min="3334" max="3334" width="12.85546875" style="2" customWidth="1"/>
    <col min="3335" max="3335" width="29.28515625" style="2" customWidth="1"/>
    <col min="3336" max="3336" width="29.7109375" style="2" customWidth="1"/>
    <col min="3337" max="3337" width="16.28515625" style="2" customWidth="1"/>
    <col min="3338" max="3338" width="18.85546875" style="2" customWidth="1"/>
    <col min="3339" max="3339" width="0" style="2" hidden="1" customWidth="1"/>
    <col min="3340" max="3340" width="11.7109375" style="2" customWidth="1"/>
    <col min="3341" max="3341" width="24" style="2" customWidth="1"/>
    <col min="3342" max="3342" width="52.42578125" style="2" customWidth="1"/>
    <col min="3343" max="3343" width="14.42578125" style="2" customWidth="1"/>
    <col min="3344" max="3344" width="18.28515625" style="2" customWidth="1"/>
    <col min="3345" max="3345" width="17.28515625" style="2" customWidth="1"/>
    <col min="3346" max="3346" width="11.28515625" style="2" customWidth="1"/>
    <col min="3347" max="3347" width="16.42578125" style="2" customWidth="1"/>
    <col min="3348" max="3348" width="25.140625" style="2" customWidth="1"/>
    <col min="3349" max="3353" width="0" style="2" hidden="1" customWidth="1"/>
    <col min="3354" max="3584" width="11.42578125" style="2"/>
    <col min="3585" max="3585" width="22.5703125" style="2" customWidth="1"/>
    <col min="3586" max="3586" width="34.5703125" style="2" customWidth="1"/>
    <col min="3587" max="3587" width="32.28515625" style="2" customWidth="1"/>
    <col min="3588" max="3588" width="18.85546875" style="2" customWidth="1"/>
    <col min="3589" max="3589" width="22.140625" style="2" customWidth="1"/>
    <col min="3590" max="3590" width="12.85546875" style="2" customWidth="1"/>
    <col min="3591" max="3591" width="29.28515625" style="2" customWidth="1"/>
    <col min="3592" max="3592" width="29.7109375" style="2" customWidth="1"/>
    <col min="3593" max="3593" width="16.28515625" style="2" customWidth="1"/>
    <col min="3594" max="3594" width="18.85546875" style="2" customWidth="1"/>
    <col min="3595" max="3595" width="0" style="2" hidden="1" customWidth="1"/>
    <col min="3596" max="3596" width="11.7109375" style="2" customWidth="1"/>
    <col min="3597" max="3597" width="24" style="2" customWidth="1"/>
    <col min="3598" max="3598" width="52.42578125" style="2" customWidth="1"/>
    <col min="3599" max="3599" width="14.42578125" style="2" customWidth="1"/>
    <col min="3600" max="3600" width="18.28515625" style="2" customWidth="1"/>
    <col min="3601" max="3601" width="17.28515625" style="2" customWidth="1"/>
    <col min="3602" max="3602" width="11.28515625" style="2" customWidth="1"/>
    <col min="3603" max="3603" width="16.42578125" style="2" customWidth="1"/>
    <col min="3604" max="3604" width="25.140625" style="2" customWidth="1"/>
    <col min="3605" max="3609" width="0" style="2" hidden="1" customWidth="1"/>
    <col min="3610" max="3840" width="11.42578125" style="2"/>
    <col min="3841" max="3841" width="22.5703125" style="2" customWidth="1"/>
    <col min="3842" max="3842" width="34.5703125" style="2" customWidth="1"/>
    <col min="3843" max="3843" width="32.28515625" style="2" customWidth="1"/>
    <col min="3844" max="3844" width="18.85546875" style="2" customWidth="1"/>
    <col min="3845" max="3845" width="22.140625" style="2" customWidth="1"/>
    <col min="3846" max="3846" width="12.85546875" style="2" customWidth="1"/>
    <col min="3847" max="3847" width="29.28515625" style="2" customWidth="1"/>
    <col min="3848" max="3848" width="29.7109375" style="2" customWidth="1"/>
    <col min="3849" max="3849" width="16.28515625" style="2" customWidth="1"/>
    <col min="3850" max="3850" width="18.85546875" style="2" customWidth="1"/>
    <col min="3851" max="3851" width="0" style="2" hidden="1" customWidth="1"/>
    <col min="3852" max="3852" width="11.7109375" style="2" customWidth="1"/>
    <col min="3853" max="3853" width="24" style="2" customWidth="1"/>
    <col min="3854" max="3854" width="52.42578125" style="2" customWidth="1"/>
    <col min="3855" max="3855" width="14.42578125" style="2" customWidth="1"/>
    <col min="3856" max="3856" width="18.28515625" style="2" customWidth="1"/>
    <col min="3857" max="3857" width="17.28515625" style="2" customWidth="1"/>
    <col min="3858" max="3858" width="11.28515625" style="2" customWidth="1"/>
    <col min="3859" max="3859" width="16.42578125" style="2" customWidth="1"/>
    <col min="3860" max="3860" width="25.140625" style="2" customWidth="1"/>
    <col min="3861" max="3865" width="0" style="2" hidden="1" customWidth="1"/>
    <col min="3866" max="4096" width="11.42578125" style="2"/>
    <col min="4097" max="4097" width="22.5703125" style="2" customWidth="1"/>
    <col min="4098" max="4098" width="34.5703125" style="2" customWidth="1"/>
    <col min="4099" max="4099" width="32.28515625" style="2" customWidth="1"/>
    <col min="4100" max="4100" width="18.85546875" style="2" customWidth="1"/>
    <col min="4101" max="4101" width="22.140625" style="2" customWidth="1"/>
    <col min="4102" max="4102" width="12.85546875" style="2" customWidth="1"/>
    <col min="4103" max="4103" width="29.28515625" style="2" customWidth="1"/>
    <col min="4104" max="4104" width="29.7109375" style="2" customWidth="1"/>
    <col min="4105" max="4105" width="16.28515625" style="2" customWidth="1"/>
    <col min="4106" max="4106" width="18.85546875" style="2" customWidth="1"/>
    <col min="4107" max="4107" width="0" style="2" hidden="1" customWidth="1"/>
    <col min="4108" max="4108" width="11.7109375" style="2" customWidth="1"/>
    <col min="4109" max="4109" width="24" style="2" customWidth="1"/>
    <col min="4110" max="4110" width="52.42578125" style="2" customWidth="1"/>
    <col min="4111" max="4111" width="14.42578125" style="2" customWidth="1"/>
    <col min="4112" max="4112" width="18.28515625" style="2" customWidth="1"/>
    <col min="4113" max="4113" width="17.28515625" style="2" customWidth="1"/>
    <col min="4114" max="4114" width="11.28515625" style="2" customWidth="1"/>
    <col min="4115" max="4115" width="16.42578125" style="2" customWidth="1"/>
    <col min="4116" max="4116" width="25.140625" style="2" customWidth="1"/>
    <col min="4117" max="4121" width="0" style="2" hidden="1" customWidth="1"/>
    <col min="4122" max="4352" width="11.42578125" style="2"/>
    <col min="4353" max="4353" width="22.5703125" style="2" customWidth="1"/>
    <col min="4354" max="4354" width="34.5703125" style="2" customWidth="1"/>
    <col min="4355" max="4355" width="32.28515625" style="2" customWidth="1"/>
    <col min="4356" max="4356" width="18.85546875" style="2" customWidth="1"/>
    <col min="4357" max="4357" width="22.140625" style="2" customWidth="1"/>
    <col min="4358" max="4358" width="12.85546875" style="2" customWidth="1"/>
    <col min="4359" max="4359" width="29.28515625" style="2" customWidth="1"/>
    <col min="4360" max="4360" width="29.7109375" style="2" customWidth="1"/>
    <col min="4361" max="4361" width="16.28515625" style="2" customWidth="1"/>
    <col min="4362" max="4362" width="18.85546875" style="2" customWidth="1"/>
    <col min="4363" max="4363" width="0" style="2" hidden="1" customWidth="1"/>
    <col min="4364" max="4364" width="11.7109375" style="2" customWidth="1"/>
    <col min="4365" max="4365" width="24" style="2" customWidth="1"/>
    <col min="4366" max="4366" width="52.42578125" style="2" customWidth="1"/>
    <col min="4367" max="4367" width="14.42578125" style="2" customWidth="1"/>
    <col min="4368" max="4368" width="18.28515625" style="2" customWidth="1"/>
    <col min="4369" max="4369" width="17.28515625" style="2" customWidth="1"/>
    <col min="4370" max="4370" width="11.28515625" style="2" customWidth="1"/>
    <col min="4371" max="4371" width="16.42578125" style="2" customWidth="1"/>
    <col min="4372" max="4372" width="25.140625" style="2" customWidth="1"/>
    <col min="4373" max="4377" width="0" style="2" hidden="1" customWidth="1"/>
    <col min="4378" max="4608" width="11.42578125" style="2"/>
    <col min="4609" max="4609" width="22.5703125" style="2" customWidth="1"/>
    <col min="4610" max="4610" width="34.5703125" style="2" customWidth="1"/>
    <col min="4611" max="4611" width="32.28515625" style="2" customWidth="1"/>
    <col min="4612" max="4612" width="18.85546875" style="2" customWidth="1"/>
    <col min="4613" max="4613" width="22.140625" style="2" customWidth="1"/>
    <col min="4614" max="4614" width="12.85546875" style="2" customWidth="1"/>
    <col min="4615" max="4615" width="29.28515625" style="2" customWidth="1"/>
    <col min="4616" max="4616" width="29.7109375" style="2" customWidth="1"/>
    <col min="4617" max="4617" width="16.28515625" style="2" customWidth="1"/>
    <col min="4618" max="4618" width="18.85546875" style="2" customWidth="1"/>
    <col min="4619" max="4619" width="0" style="2" hidden="1" customWidth="1"/>
    <col min="4620" max="4620" width="11.7109375" style="2" customWidth="1"/>
    <col min="4621" max="4621" width="24" style="2" customWidth="1"/>
    <col min="4622" max="4622" width="52.42578125" style="2" customWidth="1"/>
    <col min="4623" max="4623" width="14.42578125" style="2" customWidth="1"/>
    <col min="4624" max="4624" width="18.28515625" style="2" customWidth="1"/>
    <col min="4625" max="4625" width="17.28515625" style="2" customWidth="1"/>
    <col min="4626" max="4626" width="11.28515625" style="2" customWidth="1"/>
    <col min="4627" max="4627" width="16.42578125" style="2" customWidth="1"/>
    <col min="4628" max="4628" width="25.140625" style="2" customWidth="1"/>
    <col min="4629" max="4633" width="0" style="2" hidden="1" customWidth="1"/>
    <col min="4634" max="4864" width="11.42578125" style="2"/>
    <col min="4865" max="4865" width="22.5703125" style="2" customWidth="1"/>
    <col min="4866" max="4866" width="34.5703125" style="2" customWidth="1"/>
    <col min="4867" max="4867" width="32.28515625" style="2" customWidth="1"/>
    <col min="4868" max="4868" width="18.85546875" style="2" customWidth="1"/>
    <col min="4869" max="4869" width="22.140625" style="2" customWidth="1"/>
    <col min="4870" max="4870" width="12.85546875" style="2" customWidth="1"/>
    <col min="4871" max="4871" width="29.28515625" style="2" customWidth="1"/>
    <col min="4872" max="4872" width="29.7109375" style="2" customWidth="1"/>
    <col min="4873" max="4873" width="16.28515625" style="2" customWidth="1"/>
    <col min="4874" max="4874" width="18.85546875" style="2" customWidth="1"/>
    <col min="4875" max="4875" width="0" style="2" hidden="1" customWidth="1"/>
    <col min="4876" max="4876" width="11.7109375" style="2" customWidth="1"/>
    <col min="4877" max="4877" width="24" style="2" customWidth="1"/>
    <col min="4878" max="4878" width="52.42578125" style="2" customWidth="1"/>
    <col min="4879" max="4879" width="14.42578125" style="2" customWidth="1"/>
    <col min="4880" max="4880" width="18.28515625" style="2" customWidth="1"/>
    <col min="4881" max="4881" width="17.28515625" style="2" customWidth="1"/>
    <col min="4882" max="4882" width="11.28515625" style="2" customWidth="1"/>
    <col min="4883" max="4883" width="16.42578125" style="2" customWidth="1"/>
    <col min="4884" max="4884" width="25.140625" style="2" customWidth="1"/>
    <col min="4885" max="4889" width="0" style="2" hidden="1" customWidth="1"/>
    <col min="4890" max="5120" width="11.42578125" style="2"/>
    <col min="5121" max="5121" width="22.5703125" style="2" customWidth="1"/>
    <col min="5122" max="5122" width="34.5703125" style="2" customWidth="1"/>
    <col min="5123" max="5123" width="32.28515625" style="2" customWidth="1"/>
    <col min="5124" max="5124" width="18.85546875" style="2" customWidth="1"/>
    <col min="5125" max="5125" width="22.140625" style="2" customWidth="1"/>
    <col min="5126" max="5126" width="12.85546875" style="2" customWidth="1"/>
    <col min="5127" max="5127" width="29.28515625" style="2" customWidth="1"/>
    <col min="5128" max="5128" width="29.7109375" style="2" customWidth="1"/>
    <col min="5129" max="5129" width="16.28515625" style="2" customWidth="1"/>
    <col min="5130" max="5130" width="18.85546875" style="2" customWidth="1"/>
    <col min="5131" max="5131" width="0" style="2" hidden="1" customWidth="1"/>
    <col min="5132" max="5132" width="11.7109375" style="2" customWidth="1"/>
    <col min="5133" max="5133" width="24" style="2" customWidth="1"/>
    <col min="5134" max="5134" width="52.42578125" style="2" customWidth="1"/>
    <col min="5135" max="5135" width="14.42578125" style="2" customWidth="1"/>
    <col min="5136" max="5136" width="18.28515625" style="2" customWidth="1"/>
    <col min="5137" max="5137" width="17.28515625" style="2" customWidth="1"/>
    <col min="5138" max="5138" width="11.28515625" style="2" customWidth="1"/>
    <col min="5139" max="5139" width="16.42578125" style="2" customWidth="1"/>
    <col min="5140" max="5140" width="25.140625" style="2" customWidth="1"/>
    <col min="5141" max="5145" width="0" style="2" hidden="1" customWidth="1"/>
    <col min="5146" max="5376" width="11.42578125" style="2"/>
    <col min="5377" max="5377" width="22.5703125" style="2" customWidth="1"/>
    <col min="5378" max="5378" width="34.5703125" style="2" customWidth="1"/>
    <col min="5379" max="5379" width="32.28515625" style="2" customWidth="1"/>
    <col min="5380" max="5380" width="18.85546875" style="2" customWidth="1"/>
    <col min="5381" max="5381" width="22.140625" style="2" customWidth="1"/>
    <col min="5382" max="5382" width="12.85546875" style="2" customWidth="1"/>
    <col min="5383" max="5383" width="29.28515625" style="2" customWidth="1"/>
    <col min="5384" max="5384" width="29.7109375" style="2" customWidth="1"/>
    <col min="5385" max="5385" width="16.28515625" style="2" customWidth="1"/>
    <col min="5386" max="5386" width="18.85546875" style="2" customWidth="1"/>
    <col min="5387" max="5387" width="0" style="2" hidden="1" customWidth="1"/>
    <col min="5388" max="5388" width="11.7109375" style="2" customWidth="1"/>
    <col min="5389" max="5389" width="24" style="2" customWidth="1"/>
    <col min="5390" max="5390" width="52.42578125" style="2" customWidth="1"/>
    <col min="5391" max="5391" width="14.42578125" style="2" customWidth="1"/>
    <col min="5392" max="5392" width="18.28515625" style="2" customWidth="1"/>
    <col min="5393" max="5393" width="17.28515625" style="2" customWidth="1"/>
    <col min="5394" max="5394" width="11.28515625" style="2" customWidth="1"/>
    <col min="5395" max="5395" width="16.42578125" style="2" customWidth="1"/>
    <col min="5396" max="5396" width="25.140625" style="2" customWidth="1"/>
    <col min="5397" max="5401" width="0" style="2" hidden="1" customWidth="1"/>
    <col min="5402" max="5632" width="11.42578125" style="2"/>
    <col min="5633" max="5633" width="22.5703125" style="2" customWidth="1"/>
    <col min="5634" max="5634" width="34.5703125" style="2" customWidth="1"/>
    <col min="5635" max="5635" width="32.28515625" style="2" customWidth="1"/>
    <col min="5636" max="5636" width="18.85546875" style="2" customWidth="1"/>
    <col min="5637" max="5637" width="22.140625" style="2" customWidth="1"/>
    <col min="5638" max="5638" width="12.85546875" style="2" customWidth="1"/>
    <col min="5639" max="5639" width="29.28515625" style="2" customWidth="1"/>
    <col min="5640" max="5640" width="29.7109375" style="2" customWidth="1"/>
    <col min="5641" max="5641" width="16.28515625" style="2" customWidth="1"/>
    <col min="5642" max="5642" width="18.85546875" style="2" customWidth="1"/>
    <col min="5643" max="5643" width="0" style="2" hidden="1" customWidth="1"/>
    <col min="5644" max="5644" width="11.7109375" style="2" customWidth="1"/>
    <col min="5645" max="5645" width="24" style="2" customWidth="1"/>
    <col min="5646" max="5646" width="52.42578125" style="2" customWidth="1"/>
    <col min="5647" max="5647" width="14.42578125" style="2" customWidth="1"/>
    <col min="5648" max="5648" width="18.28515625" style="2" customWidth="1"/>
    <col min="5649" max="5649" width="17.28515625" style="2" customWidth="1"/>
    <col min="5650" max="5650" width="11.28515625" style="2" customWidth="1"/>
    <col min="5651" max="5651" width="16.42578125" style="2" customWidth="1"/>
    <col min="5652" max="5652" width="25.140625" style="2" customWidth="1"/>
    <col min="5653" max="5657" width="0" style="2" hidden="1" customWidth="1"/>
    <col min="5658" max="5888" width="11.42578125" style="2"/>
    <col min="5889" max="5889" width="22.5703125" style="2" customWidth="1"/>
    <col min="5890" max="5890" width="34.5703125" style="2" customWidth="1"/>
    <col min="5891" max="5891" width="32.28515625" style="2" customWidth="1"/>
    <col min="5892" max="5892" width="18.85546875" style="2" customWidth="1"/>
    <col min="5893" max="5893" width="22.140625" style="2" customWidth="1"/>
    <col min="5894" max="5894" width="12.85546875" style="2" customWidth="1"/>
    <col min="5895" max="5895" width="29.28515625" style="2" customWidth="1"/>
    <col min="5896" max="5896" width="29.7109375" style="2" customWidth="1"/>
    <col min="5897" max="5897" width="16.28515625" style="2" customWidth="1"/>
    <col min="5898" max="5898" width="18.85546875" style="2" customWidth="1"/>
    <col min="5899" max="5899" width="0" style="2" hidden="1" customWidth="1"/>
    <col min="5900" max="5900" width="11.7109375" style="2" customWidth="1"/>
    <col min="5901" max="5901" width="24" style="2" customWidth="1"/>
    <col min="5902" max="5902" width="52.42578125" style="2" customWidth="1"/>
    <col min="5903" max="5903" width="14.42578125" style="2" customWidth="1"/>
    <col min="5904" max="5904" width="18.28515625" style="2" customWidth="1"/>
    <col min="5905" max="5905" width="17.28515625" style="2" customWidth="1"/>
    <col min="5906" max="5906" width="11.28515625" style="2" customWidth="1"/>
    <col min="5907" max="5907" width="16.42578125" style="2" customWidth="1"/>
    <col min="5908" max="5908" width="25.140625" style="2" customWidth="1"/>
    <col min="5909" max="5913" width="0" style="2" hidden="1" customWidth="1"/>
    <col min="5914" max="6144" width="11.42578125" style="2"/>
    <col min="6145" max="6145" width="22.5703125" style="2" customWidth="1"/>
    <col min="6146" max="6146" width="34.5703125" style="2" customWidth="1"/>
    <col min="6147" max="6147" width="32.28515625" style="2" customWidth="1"/>
    <col min="6148" max="6148" width="18.85546875" style="2" customWidth="1"/>
    <col min="6149" max="6149" width="22.140625" style="2" customWidth="1"/>
    <col min="6150" max="6150" width="12.85546875" style="2" customWidth="1"/>
    <col min="6151" max="6151" width="29.28515625" style="2" customWidth="1"/>
    <col min="6152" max="6152" width="29.7109375" style="2" customWidth="1"/>
    <col min="6153" max="6153" width="16.28515625" style="2" customWidth="1"/>
    <col min="6154" max="6154" width="18.85546875" style="2" customWidth="1"/>
    <col min="6155" max="6155" width="0" style="2" hidden="1" customWidth="1"/>
    <col min="6156" max="6156" width="11.7109375" style="2" customWidth="1"/>
    <col min="6157" max="6157" width="24" style="2" customWidth="1"/>
    <col min="6158" max="6158" width="52.42578125" style="2" customWidth="1"/>
    <col min="6159" max="6159" width="14.42578125" style="2" customWidth="1"/>
    <col min="6160" max="6160" width="18.28515625" style="2" customWidth="1"/>
    <col min="6161" max="6161" width="17.28515625" style="2" customWidth="1"/>
    <col min="6162" max="6162" width="11.28515625" style="2" customWidth="1"/>
    <col min="6163" max="6163" width="16.42578125" style="2" customWidth="1"/>
    <col min="6164" max="6164" width="25.140625" style="2" customWidth="1"/>
    <col min="6165" max="6169" width="0" style="2" hidden="1" customWidth="1"/>
    <col min="6170" max="6400" width="11.42578125" style="2"/>
    <col min="6401" max="6401" width="22.5703125" style="2" customWidth="1"/>
    <col min="6402" max="6402" width="34.5703125" style="2" customWidth="1"/>
    <col min="6403" max="6403" width="32.28515625" style="2" customWidth="1"/>
    <col min="6404" max="6404" width="18.85546875" style="2" customWidth="1"/>
    <col min="6405" max="6405" width="22.140625" style="2" customWidth="1"/>
    <col min="6406" max="6406" width="12.85546875" style="2" customWidth="1"/>
    <col min="6407" max="6407" width="29.28515625" style="2" customWidth="1"/>
    <col min="6408" max="6408" width="29.7109375" style="2" customWidth="1"/>
    <col min="6409" max="6409" width="16.28515625" style="2" customWidth="1"/>
    <col min="6410" max="6410" width="18.85546875" style="2" customWidth="1"/>
    <col min="6411" max="6411" width="0" style="2" hidden="1" customWidth="1"/>
    <col min="6412" max="6412" width="11.7109375" style="2" customWidth="1"/>
    <col min="6413" max="6413" width="24" style="2" customWidth="1"/>
    <col min="6414" max="6414" width="52.42578125" style="2" customWidth="1"/>
    <col min="6415" max="6415" width="14.42578125" style="2" customWidth="1"/>
    <col min="6416" max="6416" width="18.28515625" style="2" customWidth="1"/>
    <col min="6417" max="6417" width="17.28515625" style="2" customWidth="1"/>
    <col min="6418" max="6418" width="11.28515625" style="2" customWidth="1"/>
    <col min="6419" max="6419" width="16.42578125" style="2" customWidth="1"/>
    <col min="6420" max="6420" width="25.140625" style="2" customWidth="1"/>
    <col min="6421" max="6425" width="0" style="2" hidden="1" customWidth="1"/>
    <col min="6426" max="6656" width="11.42578125" style="2"/>
    <col min="6657" max="6657" width="22.5703125" style="2" customWidth="1"/>
    <col min="6658" max="6658" width="34.5703125" style="2" customWidth="1"/>
    <col min="6659" max="6659" width="32.28515625" style="2" customWidth="1"/>
    <col min="6660" max="6660" width="18.85546875" style="2" customWidth="1"/>
    <col min="6661" max="6661" width="22.140625" style="2" customWidth="1"/>
    <col min="6662" max="6662" width="12.85546875" style="2" customWidth="1"/>
    <col min="6663" max="6663" width="29.28515625" style="2" customWidth="1"/>
    <col min="6664" max="6664" width="29.7109375" style="2" customWidth="1"/>
    <col min="6665" max="6665" width="16.28515625" style="2" customWidth="1"/>
    <col min="6666" max="6666" width="18.85546875" style="2" customWidth="1"/>
    <col min="6667" max="6667" width="0" style="2" hidden="1" customWidth="1"/>
    <col min="6668" max="6668" width="11.7109375" style="2" customWidth="1"/>
    <col min="6669" max="6669" width="24" style="2" customWidth="1"/>
    <col min="6670" max="6670" width="52.42578125" style="2" customWidth="1"/>
    <col min="6671" max="6671" width="14.42578125" style="2" customWidth="1"/>
    <col min="6672" max="6672" width="18.28515625" style="2" customWidth="1"/>
    <col min="6673" max="6673" width="17.28515625" style="2" customWidth="1"/>
    <col min="6674" max="6674" width="11.28515625" style="2" customWidth="1"/>
    <col min="6675" max="6675" width="16.42578125" style="2" customWidth="1"/>
    <col min="6676" max="6676" width="25.140625" style="2" customWidth="1"/>
    <col min="6677" max="6681" width="0" style="2" hidden="1" customWidth="1"/>
    <col min="6682" max="6912" width="11.42578125" style="2"/>
    <col min="6913" max="6913" width="22.5703125" style="2" customWidth="1"/>
    <col min="6914" max="6914" width="34.5703125" style="2" customWidth="1"/>
    <col min="6915" max="6915" width="32.28515625" style="2" customWidth="1"/>
    <col min="6916" max="6916" width="18.85546875" style="2" customWidth="1"/>
    <col min="6917" max="6917" width="22.140625" style="2" customWidth="1"/>
    <col min="6918" max="6918" width="12.85546875" style="2" customWidth="1"/>
    <col min="6919" max="6919" width="29.28515625" style="2" customWidth="1"/>
    <col min="6920" max="6920" width="29.7109375" style="2" customWidth="1"/>
    <col min="6921" max="6921" width="16.28515625" style="2" customWidth="1"/>
    <col min="6922" max="6922" width="18.85546875" style="2" customWidth="1"/>
    <col min="6923" max="6923" width="0" style="2" hidden="1" customWidth="1"/>
    <col min="6924" max="6924" width="11.7109375" style="2" customWidth="1"/>
    <col min="6925" max="6925" width="24" style="2" customWidth="1"/>
    <col min="6926" max="6926" width="52.42578125" style="2" customWidth="1"/>
    <col min="6927" max="6927" width="14.42578125" style="2" customWidth="1"/>
    <col min="6928" max="6928" width="18.28515625" style="2" customWidth="1"/>
    <col min="6929" max="6929" width="17.28515625" style="2" customWidth="1"/>
    <col min="6930" max="6930" width="11.28515625" style="2" customWidth="1"/>
    <col min="6931" max="6931" width="16.42578125" style="2" customWidth="1"/>
    <col min="6932" max="6932" width="25.140625" style="2" customWidth="1"/>
    <col min="6933" max="6937" width="0" style="2" hidden="1" customWidth="1"/>
    <col min="6938" max="7168" width="11.42578125" style="2"/>
    <col min="7169" max="7169" width="22.5703125" style="2" customWidth="1"/>
    <col min="7170" max="7170" width="34.5703125" style="2" customWidth="1"/>
    <col min="7171" max="7171" width="32.28515625" style="2" customWidth="1"/>
    <col min="7172" max="7172" width="18.85546875" style="2" customWidth="1"/>
    <col min="7173" max="7173" width="22.140625" style="2" customWidth="1"/>
    <col min="7174" max="7174" width="12.85546875" style="2" customWidth="1"/>
    <col min="7175" max="7175" width="29.28515625" style="2" customWidth="1"/>
    <col min="7176" max="7176" width="29.7109375" style="2" customWidth="1"/>
    <col min="7177" max="7177" width="16.28515625" style="2" customWidth="1"/>
    <col min="7178" max="7178" width="18.85546875" style="2" customWidth="1"/>
    <col min="7179" max="7179" width="0" style="2" hidden="1" customWidth="1"/>
    <col min="7180" max="7180" width="11.7109375" style="2" customWidth="1"/>
    <col min="7181" max="7181" width="24" style="2" customWidth="1"/>
    <col min="7182" max="7182" width="52.42578125" style="2" customWidth="1"/>
    <col min="7183" max="7183" width="14.42578125" style="2" customWidth="1"/>
    <col min="7184" max="7184" width="18.28515625" style="2" customWidth="1"/>
    <col min="7185" max="7185" width="17.28515625" style="2" customWidth="1"/>
    <col min="7186" max="7186" width="11.28515625" style="2" customWidth="1"/>
    <col min="7187" max="7187" width="16.42578125" style="2" customWidth="1"/>
    <col min="7188" max="7188" width="25.140625" style="2" customWidth="1"/>
    <col min="7189" max="7193" width="0" style="2" hidden="1" customWidth="1"/>
    <col min="7194" max="7424" width="11.42578125" style="2"/>
    <col min="7425" max="7425" width="22.5703125" style="2" customWidth="1"/>
    <col min="7426" max="7426" width="34.5703125" style="2" customWidth="1"/>
    <col min="7427" max="7427" width="32.28515625" style="2" customWidth="1"/>
    <col min="7428" max="7428" width="18.85546875" style="2" customWidth="1"/>
    <col min="7429" max="7429" width="22.140625" style="2" customWidth="1"/>
    <col min="7430" max="7430" width="12.85546875" style="2" customWidth="1"/>
    <col min="7431" max="7431" width="29.28515625" style="2" customWidth="1"/>
    <col min="7432" max="7432" width="29.7109375" style="2" customWidth="1"/>
    <col min="7433" max="7433" width="16.28515625" style="2" customWidth="1"/>
    <col min="7434" max="7434" width="18.85546875" style="2" customWidth="1"/>
    <col min="7435" max="7435" width="0" style="2" hidden="1" customWidth="1"/>
    <col min="7436" max="7436" width="11.7109375" style="2" customWidth="1"/>
    <col min="7437" max="7437" width="24" style="2" customWidth="1"/>
    <col min="7438" max="7438" width="52.42578125" style="2" customWidth="1"/>
    <col min="7439" max="7439" width="14.42578125" style="2" customWidth="1"/>
    <col min="7440" max="7440" width="18.28515625" style="2" customWidth="1"/>
    <col min="7441" max="7441" width="17.28515625" style="2" customWidth="1"/>
    <col min="7442" max="7442" width="11.28515625" style="2" customWidth="1"/>
    <col min="7443" max="7443" width="16.42578125" style="2" customWidth="1"/>
    <col min="7444" max="7444" width="25.140625" style="2" customWidth="1"/>
    <col min="7445" max="7449" width="0" style="2" hidden="1" customWidth="1"/>
    <col min="7450" max="7680" width="11.42578125" style="2"/>
    <col min="7681" max="7681" width="22.5703125" style="2" customWidth="1"/>
    <col min="7682" max="7682" width="34.5703125" style="2" customWidth="1"/>
    <col min="7683" max="7683" width="32.28515625" style="2" customWidth="1"/>
    <col min="7684" max="7684" width="18.85546875" style="2" customWidth="1"/>
    <col min="7685" max="7685" width="22.140625" style="2" customWidth="1"/>
    <col min="7686" max="7686" width="12.85546875" style="2" customWidth="1"/>
    <col min="7687" max="7687" width="29.28515625" style="2" customWidth="1"/>
    <col min="7688" max="7688" width="29.7109375" style="2" customWidth="1"/>
    <col min="7689" max="7689" width="16.28515625" style="2" customWidth="1"/>
    <col min="7690" max="7690" width="18.85546875" style="2" customWidth="1"/>
    <col min="7691" max="7691" width="0" style="2" hidden="1" customWidth="1"/>
    <col min="7692" max="7692" width="11.7109375" style="2" customWidth="1"/>
    <col min="7693" max="7693" width="24" style="2" customWidth="1"/>
    <col min="7694" max="7694" width="52.42578125" style="2" customWidth="1"/>
    <col min="7695" max="7695" width="14.42578125" style="2" customWidth="1"/>
    <col min="7696" max="7696" width="18.28515625" style="2" customWidth="1"/>
    <col min="7697" max="7697" width="17.28515625" style="2" customWidth="1"/>
    <col min="7698" max="7698" width="11.28515625" style="2" customWidth="1"/>
    <col min="7699" max="7699" width="16.42578125" style="2" customWidth="1"/>
    <col min="7700" max="7700" width="25.140625" style="2" customWidth="1"/>
    <col min="7701" max="7705" width="0" style="2" hidden="1" customWidth="1"/>
    <col min="7706" max="7936" width="11.42578125" style="2"/>
    <col min="7937" max="7937" width="22.5703125" style="2" customWidth="1"/>
    <col min="7938" max="7938" width="34.5703125" style="2" customWidth="1"/>
    <col min="7939" max="7939" width="32.28515625" style="2" customWidth="1"/>
    <col min="7940" max="7940" width="18.85546875" style="2" customWidth="1"/>
    <col min="7941" max="7941" width="22.140625" style="2" customWidth="1"/>
    <col min="7942" max="7942" width="12.85546875" style="2" customWidth="1"/>
    <col min="7943" max="7943" width="29.28515625" style="2" customWidth="1"/>
    <col min="7944" max="7944" width="29.7109375" style="2" customWidth="1"/>
    <col min="7945" max="7945" width="16.28515625" style="2" customWidth="1"/>
    <col min="7946" max="7946" width="18.85546875" style="2" customWidth="1"/>
    <col min="7947" max="7947" width="0" style="2" hidden="1" customWidth="1"/>
    <col min="7948" max="7948" width="11.7109375" style="2" customWidth="1"/>
    <col min="7949" max="7949" width="24" style="2" customWidth="1"/>
    <col min="7950" max="7950" width="52.42578125" style="2" customWidth="1"/>
    <col min="7951" max="7951" width="14.42578125" style="2" customWidth="1"/>
    <col min="7952" max="7952" width="18.28515625" style="2" customWidth="1"/>
    <col min="7953" max="7953" width="17.28515625" style="2" customWidth="1"/>
    <col min="7954" max="7954" width="11.28515625" style="2" customWidth="1"/>
    <col min="7955" max="7955" width="16.42578125" style="2" customWidth="1"/>
    <col min="7956" max="7956" width="25.140625" style="2" customWidth="1"/>
    <col min="7957" max="7961" width="0" style="2" hidden="1" customWidth="1"/>
    <col min="7962" max="8192" width="11.42578125" style="2"/>
    <col min="8193" max="8193" width="22.5703125" style="2" customWidth="1"/>
    <col min="8194" max="8194" width="34.5703125" style="2" customWidth="1"/>
    <col min="8195" max="8195" width="32.28515625" style="2" customWidth="1"/>
    <col min="8196" max="8196" width="18.85546875" style="2" customWidth="1"/>
    <col min="8197" max="8197" width="22.140625" style="2" customWidth="1"/>
    <col min="8198" max="8198" width="12.85546875" style="2" customWidth="1"/>
    <col min="8199" max="8199" width="29.28515625" style="2" customWidth="1"/>
    <col min="8200" max="8200" width="29.7109375" style="2" customWidth="1"/>
    <col min="8201" max="8201" width="16.28515625" style="2" customWidth="1"/>
    <col min="8202" max="8202" width="18.85546875" style="2" customWidth="1"/>
    <col min="8203" max="8203" width="0" style="2" hidden="1" customWidth="1"/>
    <col min="8204" max="8204" width="11.7109375" style="2" customWidth="1"/>
    <col min="8205" max="8205" width="24" style="2" customWidth="1"/>
    <col min="8206" max="8206" width="52.42578125" style="2" customWidth="1"/>
    <col min="8207" max="8207" width="14.42578125" style="2" customWidth="1"/>
    <col min="8208" max="8208" width="18.28515625" style="2" customWidth="1"/>
    <col min="8209" max="8209" width="17.28515625" style="2" customWidth="1"/>
    <col min="8210" max="8210" width="11.28515625" style="2" customWidth="1"/>
    <col min="8211" max="8211" width="16.42578125" style="2" customWidth="1"/>
    <col min="8212" max="8212" width="25.140625" style="2" customWidth="1"/>
    <col min="8213" max="8217" width="0" style="2" hidden="1" customWidth="1"/>
    <col min="8218" max="8448" width="11.42578125" style="2"/>
    <col min="8449" max="8449" width="22.5703125" style="2" customWidth="1"/>
    <col min="8450" max="8450" width="34.5703125" style="2" customWidth="1"/>
    <col min="8451" max="8451" width="32.28515625" style="2" customWidth="1"/>
    <col min="8452" max="8452" width="18.85546875" style="2" customWidth="1"/>
    <col min="8453" max="8453" width="22.140625" style="2" customWidth="1"/>
    <col min="8454" max="8454" width="12.85546875" style="2" customWidth="1"/>
    <col min="8455" max="8455" width="29.28515625" style="2" customWidth="1"/>
    <col min="8456" max="8456" width="29.7109375" style="2" customWidth="1"/>
    <col min="8457" max="8457" width="16.28515625" style="2" customWidth="1"/>
    <col min="8458" max="8458" width="18.85546875" style="2" customWidth="1"/>
    <col min="8459" max="8459" width="0" style="2" hidden="1" customWidth="1"/>
    <col min="8460" max="8460" width="11.7109375" style="2" customWidth="1"/>
    <col min="8461" max="8461" width="24" style="2" customWidth="1"/>
    <col min="8462" max="8462" width="52.42578125" style="2" customWidth="1"/>
    <col min="8463" max="8463" width="14.42578125" style="2" customWidth="1"/>
    <col min="8464" max="8464" width="18.28515625" style="2" customWidth="1"/>
    <col min="8465" max="8465" width="17.28515625" style="2" customWidth="1"/>
    <col min="8466" max="8466" width="11.28515625" style="2" customWidth="1"/>
    <col min="8467" max="8467" width="16.42578125" style="2" customWidth="1"/>
    <col min="8468" max="8468" width="25.140625" style="2" customWidth="1"/>
    <col min="8469" max="8473" width="0" style="2" hidden="1" customWidth="1"/>
    <col min="8474" max="8704" width="11.42578125" style="2"/>
    <col min="8705" max="8705" width="22.5703125" style="2" customWidth="1"/>
    <col min="8706" max="8706" width="34.5703125" style="2" customWidth="1"/>
    <col min="8707" max="8707" width="32.28515625" style="2" customWidth="1"/>
    <col min="8708" max="8708" width="18.85546875" style="2" customWidth="1"/>
    <col min="8709" max="8709" width="22.140625" style="2" customWidth="1"/>
    <col min="8710" max="8710" width="12.85546875" style="2" customWidth="1"/>
    <col min="8711" max="8711" width="29.28515625" style="2" customWidth="1"/>
    <col min="8712" max="8712" width="29.7109375" style="2" customWidth="1"/>
    <col min="8713" max="8713" width="16.28515625" style="2" customWidth="1"/>
    <col min="8714" max="8714" width="18.85546875" style="2" customWidth="1"/>
    <col min="8715" max="8715" width="0" style="2" hidden="1" customWidth="1"/>
    <col min="8716" max="8716" width="11.7109375" style="2" customWidth="1"/>
    <col min="8717" max="8717" width="24" style="2" customWidth="1"/>
    <col min="8718" max="8718" width="52.42578125" style="2" customWidth="1"/>
    <col min="8719" max="8719" width="14.42578125" style="2" customWidth="1"/>
    <col min="8720" max="8720" width="18.28515625" style="2" customWidth="1"/>
    <col min="8721" max="8721" width="17.28515625" style="2" customWidth="1"/>
    <col min="8722" max="8722" width="11.28515625" style="2" customWidth="1"/>
    <col min="8723" max="8723" width="16.42578125" style="2" customWidth="1"/>
    <col min="8724" max="8724" width="25.140625" style="2" customWidth="1"/>
    <col min="8725" max="8729" width="0" style="2" hidden="1" customWidth="1"/>
    <col min="8730" max="8960" width="11.42578125" style="2"/>
    <col min="8961" max="8961" width="22.5703125" style="2" customWidth="1"/>
    <col min="8962" max="8962" width="34.5703125" style="2" customWidth="1"/>
    <col min="8963" max="8963" width="32.28515625" style="2" customWidth="1"/>
    <col min="8964" max="8964" width="18.85546875" style="2" customWidth="1"/>
    <col min="8965" max="8965" width="22.140625" style="2" customWidth="1"/>
    <col min="8966" max="8966" width="12.85546875" style="2" customWidth="1"/>
    <col min="8967" max="8967" width="29.28515625" style="2" customWidth="1"/>
    <col min="8968" max="8968" width="29.7109375" style="2" customWidth="1"/>
    <col min="8969" max="8969" width="16.28515625" style="2" customWidth="1"/>
    <col min="8970" max="8970" width="18.85546875" style="2" customWidth="1"/>
    <col min="8971" max="8971" width="0" style="2" hidden="1" customWidth="1"/>
    <col min="8972" max="8972" width="11.7109375" style="2" customWidth="1"/>
    <col min="8973" max="8973" width="24" style="2" customWidth="1"/>
    <col min="8974" max="8974" width="52.42578125" style="2" customWidth="1"/>
    <col min="8975" max="8975" width="14.42578125" style="2" customWidth="1"/>
    <col min="8976" max="8976" width="18.28515625" style="2" customWidth="1"/>
    <col min="8977" max="8977" width="17.28515625" style="2" customWidth="1"/>
    <col min="8978" max="8978" width="11.28515625" style="2" customWidth="1"/>
    <col min="8979" max="8979" width="16.42578125" style="2" customWidth="1"/>
    <col min="8980" max="8980" width="25.140625" style="2" customWidth="1"/>
    <col min="8981" max="8985" width="0" style="2" hidden="1" customWidth="1"/>
    <col min="8986" max="9216" width="11.42578125" style="2"/>
    <col min="9217" max="9217" width="22.5703125" style="2" customWidth="1"/>
    <col min="9218" max="9218" width="34.5703125" style="2" customWidth="1"/>
    <col min="9219" max="9219" width="32.28515625" style="2" customWidth="1"/>
    <col min="9220" max="9220" width="18.85546875" style="2" customWidth="1"/>
    <col min="9221" max="9221" width="22.140625" style="2" customWidth="1"/>
    <col min="9222" max="9222" width="12.85546875" style="2" customWidth="1"/>
    <col min="9223" max="9223" width="29.28515625" style="2" customWidth="1"/>
    <col min="9224" max="9224" width="29.7109375" style="2" customWidth="1"/>
    <col min="9225" max="9225" width="16.28515625" style="2" customWidth="1"/>
    <col min="9226" max="9226" width="18.85546875" style="2" customWidth="1"/>
    <col min="9227" max="9227" width="0" style="2" hidden="1" customWidth="1"/>
    <col min="9228" max="9228" width="11.7109375" style="2" customWidth="1"/>
    <col min="9229" max="9229" width="24" style="2" customWidth="1"/>
    <col min="9230" max="9230" width="52.42578125" style="2" customWidth="1"/>
    <col min="9231" max="9231" width="14.42578125" style="2" customWidth="1"/>
    <col min="9232" max="9232" width="18.28515625" style="2" customWidth="1"/>
    <col min="9233" max="9233" width="17.28515625" style="2" customWidth="1"/>
    <col min="9234" max="9234" width="11.28515625" style="2" customWidth="1"/>
    <col min="9235" max="9235" width="16.42578125" style="2" customWidth="1"/>
    <col min="9236" max="9236" width="25.140625" style="2" customWidth="1"/>
    <col min="9237" max="9241" width="0" style="2" hidden="1" customWidth="1"/>
    <col min="9242" max="9472" width="11.42578125" style="2"/>
    <col min="9473" max="9473" width="22.5703125" style="2" customWidth="1"/>
    <col min="9474" max="9474" width="34.5703125" style="2" customWidth="1"/>
    <col min="9475" max="9475" width="32.28515625" style="2" customWidth="1"/>
    <col min="9476" max="9476" width="18.85546875" style="2" customWidth="1"/>
    <col min="9477" max="9477" width="22.140625" style="2" customWidth="1"/>
    <col min="9478" max="9478" width="12.85546875" style="2" customWidth="1"/>
    <col min="9479" max="9479" width="29.28515625" style="2" customWidth="1"/>
    <col min="9480" max="9480" width="29.7109375" style="2" customWidth="1"/>
    <col min="9481" max="9481" width="16.28515625" style="2" customWidth="1"/>
    <col min="9482" max="9482" width="18.85546875" style="2" customWidth="1"/>
    <col min="9483" max="9483" width="0" style="2" hidden="1" customWidth="1"/>
    <col min="9484" max="9484" width="11.7109375" style="2" customWidth="1"/>
    <col min="9485" max="9485" width="24" style="2" customWidth="1"/>
    <col min="9486" max="9486" width="52.42578125" style="2" customWidth="1"/>
    <col min="9487" max="9487" width="14.42578125" style="2" customWidth="1"/>
    <col min="9488" max="9488" width="18.28515625" style="2" customWidth="1"/>
    <col min="9489" max="9489" width="17.28515625" style="2" customWidth="1"/>
    <col min="9490" max="9490" width="11.28515625" style="2" customWidth="1"/>
    <col min="9491" max="9491" width="16.42578125" style="2" customWidth="1"/>
    <col min="9492" max="9492" width="25.140625" style="2" customWidth="1"/>
    <col min="9493" max="9497" width="0" style="2" hidden="1" customWidth="1"/>
    <col min="9498" max="9728" width="11.42578125" style="2"/>
    <col min="9729" max="9729" width="22.5703125" style="2" customWidth="1"/>
    <col min="9730" max="9730" width="34.5703125" style="2" customWidth="1"/>
    <col min="9731" max="9731" width="32.28515625" style="2" customWidth="1"/>
    <col min="9732" max="9732" width="18.85546875" style="2" customWidth="1"/>
    <col min="9733" max="9733" width="22.140625" style="2" customWidth="1"/>
    <col min="9734" max="9734" width="12.85546875" style="2" customWidth="1"/>
    <col min="9735" max="9735" width="29.28515625" style="2" customWidth="1"/>
    <col min="9736" max="9736" width="29.7109375" style="2" customWidth="1"/>
    <col min="9737" max="9737" width="16.28515625" style="2" customWidth="1"/>
    <col min="9738" max="9738" width="18.85546875" style="2" customWidth="1"/>
    <col min="9739" max="9739" width="0" style="2" hidden="1" customWidth="1"/>
    <col min="9740" max="9740" width="11.7109375" style="2" customWidth="1"/>
    <col min="9741" max="9741" width="24" style="2" customWidth="1"/>
    <col min="9742" max="9742" width="52.42578125" style="2" customWidth="1"/>
    <col min="9743" max="9743" width="14.42578125" style="2" customWidth="1"/>
    <col min="9744" max="9744" width="18.28515625" style="2" customWidth="1"/>
    <col min="9745" max="9745" width="17.28515625" style="2" customWidth="1"/>
    <col min="9746" max="9746" width="11.28515625" style="2" customWidth="1"/>
    <col min="9747" max="9747" width="16.42578125" style="2" customWidth="1"/>
    <col min="9748" max="9748" width="25.140625" style="2" customWidth="1"/>
    <col min="9749" max="9753" width="0" style="2" hidden="1" customWidth="1"/>
    <col min="9754" max="9984" width="11.42578125" style="2"/>
    <col min="9985" max="9985" width="22.5703125" style="2" customWidth="1"/>
    <col min="9986" max="9986" width="34.5703125" style="2" customWidth="1"/>
    <col min="9987" max="9987" width="32.28515625" style="2" customWidth="1"/>
    <col min="9988" max="9988" width="18.85546875" style="2" customWidth="1"/>
    <col min="9989" max="9989" width="22.140625" style="2" customWidth="1"/>
    <col min="9990" max="9990" width="12.85546875" style="2" customWidth="1"/>
    <col min="9991" max="9991" width="29.28515625" style="2" customWidth="1"/>
    <col min="9992" max="9992" width="29.7109375" style="2" customWidth="1"/>
    <col min="9993" max="9993" width="16.28515625" style="2" customWidth="1"/>
    <col min="9994" max="9994" width="18.85546875" style="2" customWidth="1"/>
    <col min="9995" max="9995" width="0" style="2" hidden="1" customWidth="1"/>
    <col min="9996" max="9996" width="11.7109375" style="2" customWidth="1"/>
    <col min="9997" max="9997" width="24" style="2" customWidth="1"/>
    <col min="9998" max="9998" width="52.42578125" style="2" customWidth="1"/>
    <col min="9999" max="9999" width="14.42578125" style="2" customWidth="1"/>
    <col min="10000" max="10000" width="18.28515625" style="2" customWidth="1"/>
    <col min="10001" max="10001" width="17.28515625" style="2" customWidth="1"/>
    <col min="10002" max="10002" width="11.28515625" style="2" customWidth="1"/>
    <col min="10003" max="10003" width="16.42578125" style="2" customWidth="1"/>
    <col min="10004" max="10004" width="25.140625" style="2" customWidth="1"/>
    <col min="10005" max="10009" width="0" style="2" hidden="1" customWidth="1"/>
    <col min="10010" max="10240" width="11.42578125" style="2"/>
    <col min="10241" max="10241" width="22.5703125" style="2" customWidth="1"/>
    <col min="10242" max="10242" width="34.5703125" style="2" customWidth="1"/>
    <col min="10243" max="10243" width="32.28515625" style="2" customWidth="1"/>
    <col min="10244" max="10244" width="18.85546875" style="2" customWidth="1"/>
    <col min="10245" max="10245" width="22.140625" style="2" customWidth="1"/>
    <col min="10246" max="10246" width="12.85546875" style="2" customWidth="1"/>
    <col min="10247" max="10247" width="29.28515625" style="2" customWidth="1"/>
    <col min="10248" max="10248" width="29.7109375" style="2" customWidth="1"/>
    <col min="10249" max="10249" width="16.28515625" style="2" customWidth="1"/>
    <col min="10250" max="10250" width="18.85546875" style="2" customWidth="1"/>
    <col min="10251" max="10251" width="0" style="2" hidden="1" customWidth="1"/>
    <col min="10252" max="10252" width="11.7109375" style="2" customWidth="1"/>
    <col min="10253" max="10253" width="24" style="2" customWidth="1"/>
    <col min="10254" max="10254" width="52.42578125" style="2" customWidth="1"/>
    <col min="10255" max="10255" width="14.42578125" style="2" customWidth="1"/>
    <col min="10256" max="10256" width="18.28515625" style="2" customWidth="1"/>
    <col min="10257" max="10257" width="17.28515625" style="2" customWidth="1"/>
    <col min="10258" max="10258" width="11.28515625" style="2" customWidth="1"/>
    <col min="10259" max="10259" width="16.42578125" style="2" customWidth="1"/>
    <col min="10260" max="10260" width="25.140625" style="2" customWidth="1"/>
    <col min="10261" max="10265" width="0" style="2" hidden="1" customWidth="1"/>
    <col min="10266" max="10496" width="11.42578125" style="2"/>
    <col min="10497" max="10497" width="22.5703125" style="2" customWidth="1"/>
    <col min="10498" max="10498" width="34.5703125" style="2" customWidth="1"/>
    <col min="10499" max="10499" width="32.28515625" style="2" customWidth="1"/>
    <col min="10500" max="10500" width="18.85546875" style="2" customWidth="1"/>
    <col min="10501" max="10501" width="22.140625" style="2" customWidth="1"/>
    <col min="10502" max="10502" width="12.85546875" style="2" customWidth="1"/>
    <col min="10503" max="10503" width="29.28515625" style="2" customWidth="1"/>
    <col min="10504" max="10504" width="29.7109375" style="2" customWidth="1"/>
    <col min="10505" max="10505" width="16.28515625" style="2" customWidth="1"/>
    <col min="10506" max="10506" width="18.85546875" style="2" customWidth="1"/>
    <col min="10507" max="10507" width="0" style="2" hidden="1" customWidth="1"/>
    <col min="10508" max="10508" width="11.7109375" style="2" customWidth="1"/>
    <col min="10509" max="10509" width="24" style="2" customWidth="1"/>
    <col min="10510" max="10510" width="52.42578125" style="2" customWidth="1"/>
    <col min="10511" max="10511" width="14.42578125" style="2" customWidth="1"/>
    <col min="10512" max="10512" width="18.28515625" style="2" customWidth="1"/>
    <col min="10513" max="10513" width="17.28515625" style="2" customWidth="1"/>
    <col min="10514" max="10514" width="11.28515625" style="2" customWidth="1"/>
    <col min="10515" max="10515" width="16.42578125" style="2" customWidth="1"/>
    <col min="10516" max="10516" width="25.140625" style="2" customWidth="1"/>
    <col min="10517" max="10521" width="0" style="2" hidden="1" customWidth="1"/>
    <col min="10522" max="10752" width="11.42578125" style="2"/>
    <col min="10753" max="10753" width="22.5703125" style="2" customWidth="1"/>
    <col min="10754" max="10754" width="34.5703125" style="2" customWidth="1"/>
    <col min="10755" max="10755" width="32.28515625" style="2" customWidth="1"/>
    <col min="10756" max="10756" width="18.85546875" style="2" customWidth="1"/>
    <col min="10757" max="10757" width="22.140625" style="2" customWidth="1"/>
    <col min="10758" max="10758" width="12.85546875" style="2" customWidth="1"/>
    <col min="10759" max="10759" width="29.28515625" style="2" customWidth="1"/>
    <col min="10760" max="10760" width="29.7109375" style="2" customWidth="1"/>
    <col min="10761" max="10761" width="16.28515625" style="2" customWidth="1"/>
    <col min="10762" max="10762" width="18.85546875" style="2" customWidth="1"/>
    <col min="10763" max="10763" width="0" style="2" hidden="1" customWidth="1"/>
    <col min="10764" max="10764" width="11.7109375" style="2" customWidth="1"/>
    <col min="10765" max="10765" width="24" style="2" customWidth="1"/>
    <col min="10766" max="10766" width="52.42578125" style="2" customWidth="1"/>
    <col min="10767" max="10767" width="14.42578125" style="2" customWidth="1"/>
    <col min="10768" max="10768" width="18.28515625" style="2" customWidth="1"/>
    <col min="10769" max="10769" width="17.28515625" style="2" customWidth="1"/>
    <col min="10770" max="10770" width="11.28515625" style="2" customWidth="1"/>
    <col min="10771" max="10771" width="16.42578125" style="2" customWidth="1"/>
    <col min="10772" max="10772" width="25.140625" style="2" customWidth="1"/>
    <col min="10773" max="10777" width="0" style="2" hidden="1" customWidth="1"/>
    <col min="10778" max="11008" width="11.42578125" style="2"/>
    <col min="11009" max="11009" width="22.5703125" style="2" customWidth="1"/>
    <col min="11010" max="11010" width="34.5703125" style="2" customWidth="1"/>
    <col min="11011" max="11011" width="32.28515625" style="2" customWidth="1"/>
    <col min="11012" max="11012" width="18.85546875" style="2" customWidth="1"/>
    <col min="11013" max="11013" width="22.140625" style="2" customWidth="1"/>
    <col min="11014" max="11014" width="12.85546875" style="2" customWidth="1"/>
    <col min="11015" max="11015" width="29.28515625" style="2" customWidth="1"/>
    <col min="11016" max="11016" width="29.7109375" style="2" customWidth="1"/>
    <col min="11017" max="11017" width="16.28515625" style="2" customWidth="1"/>
    <col min="11018" max="11018" width="18.85546875" style="2" customWidth="1"/>
    <col min="11019" max="11019" width="0" style="2" hidden="1" customWidth="1"/>
    <col min="11020" max="11020" width="11.7109375" style="2" customWidth="1"/>
    <col min="11021" max="11021" width="24" style="2" customWidth="1"/>
    <col min="11022" max="11022" width="52.42578125" style="2" customWidth="1"/>
    <col min="11023" max="11023" width="14.42578125" style="2" customWidth="1"/>
    <col min="11024" max="11024" width="18.28515625" style="2" customWidth="1"/>
    <col min="11025" max="11025" width="17.28515625" style="2" customWidth="1"/>
    <col min="11026" max="11026" width="11.28515625" style="2" customWidth="1"/>
    <col min="11027" max="11027" width="16.42578125" style="2" customWidth="1"/>
    <col min="11028" max="11028" width="25.140625" style="2" customWidth="1"/>
    <col min="11029" max="11033" width="0" style="2" hidden="1" customWidth="1"/>
    <col min="11034" max="11264" width="11.42578125" style="2"/>
    <col min="11265" max="11265" width="22.5703125" style="2" customWidth="1"/>
    <col min="11266" max="11266" width="34.5703125" style="2" customWidth="1"/>
    <col min="11267" max="11267" width="32.28515625" style="2" customWidth="1"/>
    <col min="11268" max="11268" width="18.85546875" style="2" customWidth="1"/>
    <col min="11269" max="11269" width="22.140625" style="2" customWidth="1"/>
    <col min="11270" max="11270" width="12.85546875" style="2" customWidth="1"/>
    <col min="11271" max="11271" width="29.28515625" style="2" customWidth="1"/>
    <col min="11272" max="11272" width="29.7109375" style="2" customWidth="1"/>
    <col min="11273" max="11273" width="16.28515625" style="2" customWidth="1"/>
    <col min="11274" max="11274" width="18.85546875" style="2" customWidth="1"/>
    <col min="11275" max="11275" width="0" style="2" hidden="1" customWidth="1"/>
    <col min="11276" max="11276" width="11.7109375" style="2" customWidth="1"/>
    <col min="11277" max="11277" width="24" style="2" customWidth="1"/>
    <col min="11278" max="11278" width="52.42578125" style="2" customWidth="1"/>
    <col min="11279" max="11279" width="14.42578125" style="2" customWidth="1"/>
    <col min="11280" max="11280" width="18.28515625" style="2" customWidth="1"/>
    <col min="11281" max="11281" width="17.28515625" style="2" customWidth="1"/>
    <col min="11282" max="11282" width="11.28515625" style="2" customWidth="1"/>
    <col min="11283" max="11283" width="16.42578125" style="2" customWidth="1"/>
    <col min="11284" max="11284" width="25.140625" style="2" customWidth="1"/>
    <col min="11285" max="11289" width="0" style="2" hidden="1" customWidth="1"/>
    <col min="11290" max="11520" width="11.42578125" style="2"/>
    <col min="11521" max="11521" width="22.5703125" style="2" customWidth="1"/>
    <col min="11522" max="11522" width="34.5703125" style="2" customWidth="1"/>
    <col min="11523" max="11523" width="32.28515625" style="2" customWidth="1"/>
    <col min="11524" max="11524" width="18.85546875" style="2" customWidth="1"/>
    <col min="11525" max="11525" width="22.140625" style="2" customWidth="1"/>
    <col min="11526" max="11526" width="12.85546875" style="2" customWidth="1"/>
    <col min="11527" max="11527" width="29.28515625" style="2" customWidth="1"/>
    <col min="11528" max="11528" width="29.7109375" style="2" customWidth="1"/>
    <col min="11529" max="11529" width="16.28515625" style="2" customWidth="1"/>
    <col min="11530" max="11530" width="18.85546875" style="2" customWidth="1"/>
    <col min="11531" max="11531" width="0" style="2" hidden="1" customWidth="1"/>
    <col min="11532" max="11532" width="11.7109375" style="2" customWidth="1"/>
    <col min="11533" max="11533" width="24" style="2" customWidth="1"/>
    <col min="11534" max="11534" width="52.42578125" style="2" customWidth="1"/>
    <col min="11535" max="11535" width="14.42578125" style="2" customWidth="1"/>
    <col min="11536" max="11536" width="18.28515625" style="2" customWidth="1"/>
    <col min="11537" max="11537" width="17.28515625" style="2" customWidth="1"/>
    <col min="11538" max="11538" width="11.28515625" style="2" customWidth="1"/>
    <col min="11539" max="11539" width="16.42578125" style="2" customWidth="1"/>
    <col min="11540" max="11540" width="25.140625" style="2" customWidth="1"/>
    <col min="11541" max="11545" width="0" style="2" hidden="1" customWidth="1"/>
    <col min="11546" max="11776" width="11.42578125" style="2"/>
    <col min="11777" max="11777" width="22.5703125" style="2" customWidth="1"/>
    <col min="11778" max="11778" width="34.5703125" style="2" customWidth="1"/>
    <col min="11779" max="11779" width="32.28515625" style="2" customWidth="1"/>
    <col min="11780" max="11780" width="18.85546875" style="2" customWidth="1"/>
    <col min="11781" max="11781" width="22.140625" style="2" customWidth="1"/>
    <col min="11782" max="11782" width="12.85546875" style="2" customWidth="1"/>
    <col min="11783" max="11783" width="29.28515625" style="2" customWidth="1"/>
    <col min="11784" max="11784" width="29.7109375" style="2" customWidth="1"/>
    <col min="11785" max="11785" width="16.28515625" style="2" customWidth="1"/>
    <col min="11786" max="11786" width="18.85546875" style="2" customWidth="1"/>
    <col min="11787" max="11787" width="0" style="2" hidden="1" customWidth="1"/>
    <col min="11788" max="11788" width="11.7109375" style="2" customWidth="1"/>
    <col min="11789" max="11789" width="24" style="2" customWidth="1"/>
    <col min="11790" max="11790" width="52.42578125" style="2" customWidth="1"/>
    <col min="11791" max="11791" width="14.42578125" style="2" customWidth="1"/>
    <col min="11792" max="11792" width="18.28515625" style="2" customWidth="1"/>
    <col min="11793" max="11793" width="17.28515625" style="2" customWidth="1"/>
    <col min="11794" max="11794" width="11.28515625" style="2" customWidth="1"/>
    <col min="11795" max="11795" width="16.42578125" style="2" customWidth="1"/>
    <col min="11796" max="11796" width="25.140625" style="2" customWidth="1"/>
    <col min="11797" max="11801" width="0" style="2" hidden="1" customWidth="1"/>
    <col min="11802" max="12032" width="11.42578125" style="2"/>
    <col min="12033" max="12033" width="22.5703125" style="2" customWidth="1"/>
    <col min="12034" max="12034" width="34.5703125" style="2" customWidth="1"/>
    <col min="12035" max="12035" width="32.28515625" style="2" customWidth="1"/>
    <col min="12036" max="12036" width="18.85546875" style="2" customWidth="1"/>
    <col min="12037" max="12037" width="22.140625" style="2" customWidth="1"/>
    <col min="12038" max="12038" width="12.85546875" style="2" customWidth="1"/>
    <col min="12039" max="12039" width="29.28515625" style="2" customWidth="1"/>
    <col min="12040" max="12040" width="29.7109375" style="2" customWidth="1"/>
    <col min="12041" max="12041" width="16.28515625" style="2" customWidth="1"/>
    <col min="12042" max="12042" width="18.85546875" style="2" customWidth="1"/>
    <col min="12043" max="12043" width="0" style="2" hidden="1" customWidth="1"/>
    <col min="12044" max="12044" width="11.7109375" style="2" customWidth="1"/>
    <col min="12045" max="12045" width="24" style="2" customWidth="1"/>
    <col min="12046" max="12046" width="52.42578125" style="2" customWidth="1"/>
    <col min="12047" max="12047" width="14.42578125" style="2" customWidth="1"/>
    <col min="12048" max="12048" width="18.28515625" style="2" customWidth="1"/>
    <col min="12049" max="12049" width="17.28515625" style="2" customWidth="1"/>
    <col min="12050" max="12050" width="11.28515625" style="2" customWidth="1"/>
    <col min="12051" max="12051" width="16.42578125" style="2" customWidth="1"/>
    <col min="12052" max="12052" width="25.140625" style="2" customWidth="1"/>
    <col min="12053" max="12057" width="0" style="2" hidden="1" customWidth="1"/>
    <col min="12058" max="12288" width="11.42578125" style="2"/>
    <col min="12289" max="12289" width="22.5703125" style="2" customWidth="1"/>
    <col min="12290" max="12290" width="34.5703125" style="2" customWidth="1"/>
    <col min="12291" max="12291" width="32.28515625" style="2" customWidth="1"/>
    <col min="12292" max="12292" width="18.85546875" style="2" customWidth="1"/>
    <col min="12293" max="12293" width="22.140625" style="2" customWidth="1"/>
    <col min="12294" max="12294" width="12.85546875" style="2" customWidth="1"/>
    <col min="12295" max="12295" width="29.28515625" style="2" customWidth="1"/>
    <col min="12296" max="12296" width="29.7109375" style="2" customWidth="1"/>
    <col min="12297" max="12297" width="16.28515625" style="2" customWidth="1"/>
    <col min="12298" max="12298" width="18.85546875" style="2" customWidth="1"/>
    <col min="12299" max="12299" width="0" style="2" hidden="1" customWidth="1"/>
    <col min="12300" max="12300" width="11.7109375" style="2" customWidth="1"/>
    <col min="12301" max="12301" width="24" style="2" customWidth="1"/>
    <col min="12302" max="12302" width="52.42578125" style="2" customWidth="1"/>
    <col min="12303" max="12303" width="14.42578125" style="2" customWidth="1"/>
    <col min="12304" max="12304" width="18.28515625" style="2" customWidth="1"/>
    <col min="12305" max="12305" width="17.28515625" style="2" customWidth="1"/>
    <col min="12306" max="12306" width="11.28515625" style="2" customWidth="1"/>
    <col min="12307" max="12307" width="16.42578125" style="2" customWidth="1"/>
    <col min="12308" max="12308" width="25.140625" style="2" customWidth="1"/>
    <col min="12309" max="12313" width="0" style="2" hidden="1" customWidth="1"/>
    <col min="12314" max="12544" width="11.42578125" style="2"/>
    <col min="12545" max="12545" width="22.5703125" style="2" customWidth="1"/>
    <col min="12546" max="12546" width="34.5703125" style="2" customWidth="1"/>
    <col min="12547" max="12547" width="32.28515625" style="2" customWidth="1"/>
    <col min="12548" max="12548" width="18.85546875" style="2" customWidth="1"/>
    <col min="12549" max="12549" width="22.140625" style="2" customWidth="1"/>
    <col min="12550" max="12550" width="12.85546875" style="2" customWidth="1"/>
    <col min="12551" max="12551" width="29.28515625" style="2" customWidth="1"/>
    <col min="12552" max="12552" width="29.7109375" style="2" customWidth="1"/>
    <col min="12553" max="12553" width="16.28515625" style="2" customWidth="1"/>
    <col min="12554" max="12554" width="18.85546875" style="2" customWidth="1"/>
    <col min="12555" max="12555" width="0" style="2" hidden="1" customWidth="1"/>
    <col min="12556" max="12556" width="11.7109375" style="2" customWidth="1"/>
    <col min="12557" max="12557" width="24" style="2" customWidth="1"/>
    <col min="12558" max="12558" width="52.42578125" style="2" customWidth="1"/>
    <col min="12559" max="12559" width="14.42578125" style="2" customWidth="1"/>
    <col min="12560" max="12560" width="18.28515625" style="2" customWidth="1"/>
    <col min="12561" max="12561" width="17.28515625" style="2" customWidth="1"/>
    <col min="12562" max="12562" width="11.28515625" style="2" customWidth="1"/>
    <col min="12563" max="12563" width="16.42578125" style="2" customWidth="1"/>
    <col min="12564" max="12564" width="25.140625" style="2" customWidth="1"/>
    <col min="12565" max="12569" width="0" style="2" hidden="1" customWidth="1"/>
    <col min="12570" max="12800" width="11.42578125" style="2"/>
    <col min="12801" max="12801" width="22.5703125" style="2" customWidth="1"/>
    <col min="12802" max="12802" width="34.5703125" style="2" customWidth="1"/>
    <col min="12803" max="12803" width="32.28515625" style="2" customWidth="1"/>
    <col min="12804" max="12804" width="18.85546875" style="2" customWidth="1"/>
    <col min="12805" max="12805" width="22.140625" style="2" customWidth="1"/>
    <col min="12806" max="12806" width="12.85546875" style="2" customWidth="1"/>
    <col min="12807" max="12807" width="29.28515625" style="2" customWidth="1"/>
    <col min="12808" max="12808" width="29.7109375" style="2" customWidth="1"/>
    <col min="12809" max="12809" width="16.28515625" style="2" customWidth="1"/>
    <col min="12810" max="12810" width="18.85546875" style="2" customWidth="1"/>
    <col min="12811" max="12811" width="0" style="2" hidden="1" customWidth="1"/>
    <col min="12812" max="12812" width="11.7109375" style="2" customWidth="1"/>
    <col min="12813" max="12813" width="24" style="2" customWidth="1"/>
    <col min="12814" max="12814" width="52.42578125" style="2" customWidth="1"/>
    <col min="12815" max="12815" width="14.42578125" style="2" customWidth="1"/>
    <col min="12816" max="12816" width="18.28515625" style="2" customWidth="1"/>
    <col min="12817" max="12817" width="17.28515625" style="2" customWidth="1"/>
    <col min="12818" max="12818" width="11.28515625" style="2" customWidth="1"/>
    <col min="12819" max="12819" width="16.42578125" style="2" customWidth="1"/>
    <col min="12820" max="12820" width="25.140625" style="2" customWidth="1"/>
    <col min="12821" max="12825" width="0" style="2" hidden="1" customWidth="1"/>
    <col min="12826" max="13056" width="11.42578125" style="2"/>
    <col min="13057" max="13057" width="22.5703125" style="2" customWidth="1"/>
    <col min="13058" max="13058" width="34.5703125" style="2" customWidth="1"/>
    <col min="13059" max="13059" width="32.28515625" style="2" customWidth="1"/>
    <col min="13060" max="13060" width="18.85546875" style="2" customWidth="1"/>
    <col min="13061" max="13061" width="22.140625" style="2" customWidth="1"/>
    <col min="13062" max="13062" width="12.85546875" style="2" customWidth="1"/>
    <col min="13063" max="13063" width="29.28515625" style="2" customWidth="1"/>
    <col min="13064" max="13064" width="29.7109375" style="2" customWidth="1"/>
    <col min="13065" max="13065" width="16.28515625" style="2" customWidth="1"/>
    <col min="13066" max="13066" width="18.85546875" style="2" customWidth="1"/>
    <col min="13067" max="13067" width="0" style="2" hidden="1" customWidth="1"/>
    <col min="13068" max="13068" width="11.7109375" style="2" customWidth="1"/>
    <col min="13069" max="13069" width="24" style="2" customWidth="1"/>
    <col min="13070" max="13070" width="52.42578125" style="2" customWidth="1"/>
    <col min="13071" max="13071" width="14.42578125" style="2" customWidth="1"/>
    <col min="13072" max="13072" width="18.28515625" style="2" customWidth="1"/>
    <col min="13073" max="13073" width="17.28515625" style="2" customWidth="1"/>
    <col min="13074" max="13074" width="11.28515625" style="2" customWidth="1"/>
    <col min="13075" max="13075" width="16.42578125" style="2" customWidth="1"/>
    <col min="13076" max="13076" width="25.140625" style="2" customWidth="1"/>
    <col min="13077" max="13081" width="0" style="2" hidden="1" customWidth="1"/>
    <col min="13082" max="13312" width="11.42578125" style="2"/>
    <col min="13313" max="13313" width="22.5703125" style="2" customWidth="1"/>
    <col min="13314" max="13314" width="34.5703125" style="2" customWidth="1"/>
    <col min="13315" max="13315" width="32.28515625" style="2" customWidth="1"/>
    <col min="13316" max="13316" width="18.85546875" style="2" customWidth="1"/>
    <col min="13317" max="13317" width="22.140625" style="2" customWidth="1"/>
    <col min="13318" max="13318" width="12.85546875" style="2" customWidth="1"/>
    <col min="13319" max="13319" width="29.28515625" style="2" customWidth="1"/>
    <col min="13320" max="13320" width="29.7109375" style="2" customWidth="1"/>
    <col min="13321" max="13321" width="16.28515625" style="2" customWidth="1"/>
    <col min="13322" max="13322" width="18.85546875" style="2" customWidth="1"/>
    <col min="13323" max="13323" width="0" style="2" hidden="1" customWidth="1"/>
    <col min="13324" max="13324" width="11.7109375" style="2" customWidth="1"/>
    <col min="13325" max="13325" width="24" style="2" customWidth="1"/>
    <col min="13326" max="13326" width="52.42578125" style="2" customWidth="1"/>
    <col min="13327" max="13327" width="14.42578125" style="2" customWidth="1"/>
    <col min="13328" max="13328" width="18.28515625" style="2" customWidth="1"/>
    <col min="13329" max="13329" width="17.28515625" style="2" customWidth="1"/>
    <col min="13330" max="13330" width="11.28515625" style="2" customWidth="1"/>
    <col min="13331" max="13331" width="16.42578125" style="2" customWidth="1"/>
    <col min="13332" max="13332" width="25.140625" style="2" customWidth="1"/>
    <col min="13333" max="13337" width="0" style="2" hidden="1" customWidth="1"/>
    <col min="13338" max="13568" width="11.42578125" style="2"/>
    <col min="13569" max="13569" width="22.5703125" style="2" customWidth="1"/>
    <col min="13570" max="13570" width="34.5703125" style="2" customWidth="1"/>
    <col min="13571" max="13571" width="32.28515625" style="2" customWidth="1"/>
    <col min="13572" max="13572" width="18.85546875" style="2" customWidth="1"/>
    <col min="13573" max="13573" width="22.140625" style="2" customWidth="1"/>
    <col min="13574" max="13574" width="12.85546875" style="2" customWidth="1"/>
    <col min="13575" max="13575" width="29.28515625" style="2" customWidth="1"/>
    <col min="13576" max="13576" width="29.7109375" style="2" customWidth="1"/>
    <col min="13577" max="13577" width="16.28515625" style="2" customWidth="1"/>
    <col min="13578" max="13578" width="18.85546875" style="2" customWidth="1"/>
    <col min="13579" max="13579" width="0" style="2" hidden="1" customWidth="1"/>
    <col min="13580" max="13580" width="11.7109375" style="2" customWidth="1"/>
    <col min="13581" max="13581" width="24" style="2" customWidth="1"/>
    <col min="13582" max="13582" width="52.42578125" style="2" customWidth="1"/>
    <col min="13583" max="13583" width="14.42578125" style="2" customWidth="1"/>
    <col min="13584" max="13584" width="18.28515625" style="2" customWidth="1"/>
    <col min="13585" max="13585" width="17.28515625" style="2" customWidth="1"/>
    <col min="13586" max="13586" width="11.28515625" style="2" customWidth="1"/>
    <col min="13587" max="13587" width="16.42578125" style="2" customWidth="1"/>
    <col min="13588" max="13588" width="25.140625" style="2" customWidth="1"/>
    <col min="13589" max="13593" width="0" style="2" hidden="1" customWidth="1"/>
    <col min="13594" max="13824" width="11.42578125" style="2"/>
    <col min="13825" max="13825" width="22.5703125" style="2" customWidth="1"/>
    <col min="13826" max="13826" width="34.5703125" style="2" customWidth="1"/>
    <col min="13827" max="13827" width="32.28515625" style="2" customWidth="1"/>
    <col min="13828" max="13828" width="18.85546875" style="2" customWidth="1"/>
    <col min="13829" max="13829" width="22.140625" style="2" customWidth="1"/>
    <col min="13830" max="13830" width="12.85546875" style="2" customWidth="1"/>
    <col min="13831" max="13831" width="29.28515625" style="2" customWidth="1"/>
    <col min="13832" max="13832" width="29.7109375" style="2" customWidth="1"/>
    <col min="13833" max="13833" width="16.28515625" style="2" customWidth="1"/>
    <col min="13834" max="13834" width="18.85546875" style="2" customWidth="1"/>
    <col min="13835" max="13835" width="0" style="2" hidden="1" customWidth="1"/>
    <col min="13836" max="13836" width="11.7109375" style="2" customWidth="1"/>
    <col min="13837" max="13837" width="24" style="2" customWidth="1"/>
    <col min="13838" max="13838" width="52.42578125" style="2" customWidth="1"/>
    <col min="13839" max="13839" width="14.42578125" style="2" customWidth="1"/>
    <col min="13840" max="13840" width="18.28515625" style="2" customWidth="1"/>
    <col min="13841" max="13841" width="17.28515625" style="2" customWidth="1"/>
    <col min="13842" max="13842" width="11.28515625" style="2" customWidth="1"/>
    <col min="13843" max="13843" width="16.42578125" style="2" customWidth="1"/>
    <col min="13844" max="13844" width="25.140625" style="2" customWidth="1"/>
    <col min="13845" max="13849" width="0" style="2" hidden="1" customWidth="1"/>
    <col min="13850" max="14080" width="11.42578125" style="2"/>
    <col min="14081" max="14081" width="22.5703125" style="2" customWidth="1"/>
    <col min="14082" max="14082" width="34.5703125" style="2" customWidth="1"/>
    <col min="14083" max="14083" width="32.28515625" style="2" customWidth="1"/>
    <col min="14084" max="14084" width="18.85546875" style="2" customWidth="1"/>
    <col min="14085" max="14085" width="22.140625" style="2" customWidth="1"/>
    <col min="14086" max="14086" width="12.85546875" style="2" customWidth="1"/>
    <col min="14087" max="14087" width="29.28515625" style="2" customWidth="1"/>
    <col min="14088" max="14088" width="29.7109375" style="2" customWidth="1"/>
    <col min="14089" max="14089" width="16.28515625" style="2" customWidth="1"/>
    <col min="14090" max="14090" width="18.85546875" style="2" customWidth="1"/>
    <col min="14091" max="14091" width="0" style="2" hidden="1" customWidth="1"/>
    <col min="14092" max="14092" width="11.7109375" style="2" customWidth="1"/>
    <col min="14093" max="14093" width="24" style="2" customWidth="1"/>
    <col min="14094" max="14094" width="52.42578125" style="2" customWidth="1"/>
    <col min="14095" max="14095" width="14.42578125" style="2" customWidth="1"/>
    <col min="14096" max="14096" width="18.28515625" style="2" customWidth="1"/>
    <col min="14097" max="14097" width="17.28515625" style="2" customWidth="1"/>
    <col min="14098" max="14098" width="11.28515625" style="2" customWidth="1"/>
    <col min="14099" max="14099" width="16.42578125" style="2" customWidth="1"/>
    <col min="14100" max="14100" width="25.140625" style="2" customWidth="1"/>
    <col min="14101" max="14105" width="0" style="2" hidden="1" customWidth="1"/>
    <col min="14106" max="14336" width="11.42578125" style="2"/>
    <col min="14337" max="14337" width="22.5703125" style="2" customWidth="1"/>
    <col min="14338" max="14338" width="34.5703125" style="2" customWidth="1"/>
    <col min="14339" max="14339" width="32.28515625" style="2" customWidth="1"/>
    <col min="14340" max="14340" width="18.85546875" style="2" customWidth="1"/>
    <col min="14341" max="14341" width="22.140625" style="2" customWidth="1"/>
    <col min="14342" max="14342" width="12.85546875" style="2" customWidth="1"/>
    <col min="14343" max="14343" width="29.28515625" style="2" customWidth="1"/>
    <col min="14344" max="14344" width="29.7109375" style="2" customWidth="1"/>
    <col min="14345" max="14345" width="16.28515625" style="2" customWidth="1"/>
    <col min="14346" max="14346" width="18.85546875" style="2" customWidth="1"/>
    <col min="14347" max="14347" width="0" style="2" hidden="1" customWidth="1"/>
    <col min="14348" max="14348" width="11.7109375" style="2" customWidth="1"/>
    <col min="14349" max="14349" width="24" style="2" customWidth="1"/>
    <col min="14350" max="14350" width="52.42578125" style="2" customWidth="1"/>
    <col min="14351" max="14351" width="14.42578125" style="2" customWidth="1"/>
    <col min="14352" max="14352" width="18.28515625" style="2" customWidth="1"/>
    <col min="14353" max="14353" width="17.28515625" style="2" customWidth="1"/>
    <col min="14354" max="14354" width="11.28515625" style="2" customWidth="1"/>
    <col min="14355" max="14355" width="16.42578125" style="2" customWidth="1"/>
    <col min="14356" max="14356" width="25.140625" style="2" customWidth="1"/>
    <col min="14357" max="14361" width="0" style="2" hidden="1" customWidth="1"/>
    <col min="14362" max="14592" width="11.42578125" style="2"/>
    <col min="14593" max="14593" width="22.5703125" style="2" customWidth="1"/>
    <col min="14594" max="14594" width="34.5703125" style="2" customWidth="1"/>
    <col min="14595" max="14595" width="32.28515625" style="2" customWidth="1"/>
    <col min="14596" max="14596" width="18.85546875" style="2" customWidth="1"/>
    <col min="14597" max="14597" width="22.140625" style="2" customWidth="1"/>
    <col min="14598" max="14598" width="12.85546875" style="2" customWidth="1"/>
    <col min="14599" max="14599" width="29.28515625" style="2" customWidth="1"/>
    <col min="14600" max="14600" width="29.7109375" style="2" customWidth="1"/>
    <col min="14601" max="14601" width="16.28515625" style="2" customWidth="1"/>
    <col min="14602" max="14602" width="18.85546875" style="2" customWidth="1"/>
    <col min="14603" max="14603" width="0" style="2" hidden="1" customWidth="1"/>
    <col min="14604" max="14604" width="11.7109375" style="2" customWidth="1"/>
    <col min="14605" max="14605" width="24" style="2" customWidth="1"/>
    <col min="14606" max="14606" width="52.42578125" style="2" customWidth="1"/>
    <col min="14607" max="14607" width="14.42578125" style="2" customWidth="1"/>
    <col min="14608" max="14608" width="18.28515625" style="2" customWidth="1"/>
    <col min="14609" max="14609" width="17.28515625" style="2" customWidth="1"/>
    <col min="14610" max="14610" width="11.28515625" style="2" customWidth="1"/>
    <col min="14611" max="14611" width="16.42578125" style="2" customWidth="1"/>
    <col min="14612" max="14612" width="25.140625" style="2" customWidth="1"/>
    <col min="14613" max="14617" width="0" style="2" hidden="1" customWidth="1"/>
    <col min="14618" max="14848" width="11.42578125" style="2"/>
    <col min="14849" max="14849" width="22.5703125" style="2" customWidth="1"/>
    <col min="14850" max="14850" width="34.5703125" style="2" customWidth="1"/>
    <col min="14851" max="14851" width="32.28515625" style="2" customWidth="1"/>
    <col min="14852" max="14852" width="18.85546875" style="2" customWidth="1"/>
    <col min="14853" max="14853" width="22.140625" style="2" customWidth="1"/>
    <col min="14854" max="14854" width="12.85546875" style="2" customWidth="1"/>
    <col min="14855" max="14855" width="29.28515625" style="2" customWidth="1"/>
    <col min="14856" max="14856" width="29.7109375" style="2" customWidth="1"/>
    <col min="14857" max="14857" width="16.28515625" style="2" customWidth="1"/>
    <col min="14858" max="14858" width="18.85546875" style="2" customWidth="1"/>
    <col min="14859" max="14859" width="0" style="2" hidden="1" customWidth="1"/>
    <col min="14860" max="14860" width="11.7109375" style="2" customWidth="1"/>
    <col min="14861" max="14861" width="24" style="2" customWidth="1"/>
    <col min="14862" max="14862" width="52.42578125" style="2" customWidth="1"/>
    <col min="14863" max="14863" width="14.42578125" style="2" customWidth="1"/>
    <col min="14864" max="14864" width="18.28515625" style="2" customWidth="1"/>
    <col min="14865" max="14865" width="17.28515625" style="2" customWidth="1"/>
    <col min="14866" max="14866" width="11.28515625" style="2" customWidth="1"/>
    <col min="14867" max="14867" width="16.42578125" style="2" customWidth="1"/>
    <col min="14868" max="14868" width="25.140625" style="2" customWidth="1"/>
    <col min="14869" max="14873" width="0" style="2" hidden="1" customWidth="1"/>
    <col min="14874" max="15104" width="11.42578125" style="2"/>
    <col min="15105" max="15105" width="22.5703125" style="2" customWidth="1"/>
    <col min="15106" max="15106" width="34.5703125" style="2" customWidth="1"/>
    <col min="15107" max="15107" width="32.28515625" style="2" customWidth="1"/>
    <col min="15108" max="15108" width="18.85546875" style="2" customWidth="1"/>
    <col min="15109" max="15109" width="22.140625" style="2" customWidth="1"/>
    <col min="15110" max="15110" width="12.85546875" style="2" customWidth="1"/>
    <col min="15111" max="15111" width="29.28515625" style="2" customWidth="1"/>
    <col min="15112" max="15112" width="29.7109375" style="2" customWidth="1"/>
    <col min="15113" max="15113" width="16.28515625" style="2" customWidth="1"/>
    <col min="15114" max="15114" width="18.85546875" style="2" customWidth="1"/>
    <col min="15115" max="15115" width="0" style="2" hidden="1" customWidth="1"/>
    <col min="15116" max="15116" width="11.7109375" style="2" customWidth="1"/>
    <col min="15117" max="15117" width="24" style="2" customWidth="1"/>
    <col min="15118" max="15118" width="52.42578125" style="2" customWidth="1"/>
    <col min="15119" max="15119" width="14.42578125" style="2" customWidth="1"/>
    <col min="15120" max="15120" width="18.28515625" style="2" customWidth="1"/>
    <col min="15121" max="15121" width="17.28515625" style="2" customWidth="1"/>
    <col min="15122" max="15122" width="11.28515625" style="2" customWidth="1"/>
    <col min="15123" max="15123" width="16.42578125" style="2" customWidth="1"/>
    <col min="15124" max="15124" width="25.140625" style="2" customWidth="1"/>
    <col min="15125" max="15129" width="0" style="2" hidden="1" customWidth="1"/>
    <col min="15130" max="15360" width="11.42578125" style="2"/>
    <col min="15361" max="15361" width="22.5703125" style="2" customWidth="1"/>
    <col min="15362" max="15362" width="34.5703125" style="2" customWidth="1"/>
    <col min="15363" max="15363" width="32.28515625" style="2" customWidth="1"/>
    <col min="15364" max="15364" width="18.85546875" style="2" customWidth="1"/>
    <col min="15365" max="15365" width="22.140625" style="2" customWidth="1"/>
    <col min="15366" max="15366" width="12.85546875" style="2" customWidth="1"/>
    <col min="15367" max="15367" width="29.28515625" style="2" customWidth="1"/>
    <col min="15368" max="15368" width="29.7109375" style="2" customWidth="1"/>
    <col min="15369" max="15369" width="16.28515625" style="2" customWidth="1"/>
    <col min="15370" max="15370" width="18.85546875" style="2" customWidth="1"/>
    <col min="15371" max="15371" width="0" style="2" hidden="1" customWidth="1"/>
    <col min="15372" max="15372" width="11.7109375" style="2" customWidth="1"/>
    <col min="15373" max="15373" width="24" style="2" customWidth="1"/>
    <col min="15374" max="15374" width="52.42578125" style="2" customWidth="1"/>
    <col min="15375" max="15375" width="14.42578125" style="2" customWidth="1"/>
    <col min="15376" max="15376" width="18.28515625" style="2" customWidth="1"/>
    <col min="15377" max="15377" width="17.28515625" style="2" customWidth="1"/>
    <col min="15378" max="15378" width="11.28515625" style="2" customWidth="1"/>
    <col min="15379" max="15379" width="16.42578125" style="2" customWidth="1"/>
    <col min="15380" max="15380" width="25.140625" style="2" customWidth="1"/>
    <col min="15381" max="15385" width="0" style="2" hidden="1" customWidth="1"/>
    <col min="15386" max="15616" width="11.42578125" style="2"/>
    <col min="15617" max="15617" width="22.5703125" style="2" customWidth="1"/>
    <col min="15618" max="15618" width="34.5703125" style="2" customWidth="1"/>
    <col min="15619" max="15619" width="32.28515625" style="2" customWidth="1"/>
    <col min="15620" max="15620" width="18.85546875" style="2" customWidth="1"/>
    <col min="15621" max="15621" width="22.140625" style="2" customWidth="1"/>
    <col min="15622" max="15622" width="12.85546875" style="2" customWidth="1"/>
    <col min="15623" max="15623" width="29.28515625" style="2" customWidth="1"/>
    <col min="15624" max="15624" width="29.7109375" style="2" customWidth="1"/>
    <col min="15625" max="15625" width="16.28515625" style="2" customWidth="1"/>
    <col min="15626" max="15626" width="18.85546875" style="2" customWidth="1"/>
    <col min="15627" max="15627" width="0" style="2" hidden="1" customWidth="1"/>
    <col min="15628" max="15628" width="11.7109375" style="2" customWidth="1"/>
    <col min="15629" max="15629" width="24" style="2" customWidth="1"/>
    <col min="15630" max="15630" width="52.42578125" style="2" customWidth="1"/>
    <col min="15631" max="15631" width="14.42578125" style="2" customWidth="1"/>
    <col min="15632" max="15632" width="18.28515625" style="2" customWidth="1"/>
    <col min="15633" max="15633" width="17.28515625" style="2" customWidth="1"/>
    <col min="15634" max="15634" width="11.28515625" style="2" customWidth="1"/>
    <col min="15635" max="15635" width="16.42578125" style="2" customWidth="1"/>
    <col min="15636" max="15636" width="25.140625" style="2" customWidth="1"/>
    <col min="15637" max="15641" width="0" style="2" hidden="1" customWidth="1"/>
    <col min="15642" max="15872" width="11.42578125" style="2"/>
    <col min="15873" max="15873" width="22.5703125" style="2" customWidth="1"/>
    <col min="15874" max="15874" width="34.5703125" style="2" customWidth="1"/>
    <col min="15875" max="15875" width="32.28515625" style="2" customWidth="1"/>
    <col min="15876" max="15876" width="18.85546875" style="2" customWidth="1"/>
    <col min="15877" max="15877" width="22.140625" style="2" customWidth="1"/>
    <col min="15878" max="15878" width="12.85546875" style="2" customWidth="1"/>
    <col min="15879" max="15879" width="29.28515625" style="2" customWidth="1"/>
    <col min="15880" max="15880" width="29.7109375" style="2" customWidth="1"/>
    <col min="15881" max="15881" width="16.28515625" style="2" customWidth="1"/>
    <col min="15882" max="15882" width="18.85546875" style="2" customWidth="1"/>
    <col min="15883" max="15883" width="0" style="2" hidden="1" customWidth="1"/>
    <col min="15884" max="15884" width="11.7109375" style="2" customWidth="1"/>
    <col min="15885" max="15885" width="24" style="2" customWidth="1"/>
    <col min="15886" max="15886" width="52.42578125" style="2" customWidth="1"/>
    <col min="15887" max="15887" width="14.42578125" style="2" customWidth="1"/>
    <col min="15888" max="15888" width="18.28515625" style="2" customWidth="1"/>
    <col min="15889" max="15889" width="17.28515625" style="2" customWidth="1"/>
    <col min="15890" max="15890" width="11.28515625" style="2" customWidth="1"/>
    <col min="15891" max="15891" width="16.42578125" style="2" customWidth="1"/>
    <col min="15892" max="15892" width="25.140625" style="2" customWidth="1"/>
    <col min="15893" max="15897" width="0" style="2" hidden="1" customWidth="1"/>
    <col min="15898" max="16128" width="11.42578125" style="2"/>
    <col min="16129" max="16129" width="22.5703125" style="2" customWidth="1"/>
    <col min="16130" max="16130" width="34.5703125" style="2" customWidth="1"/>
    <col min="16131" max="16131" width="32.28515625" style="2" customWidth="1"/>
    <col min="16132" max="16132" width="18.85546875" style="2" customWidth="1"/>
    <col min="16133" max="16133" width="22.140625" style="2" customWidth="1"/>
    <col min="16134" max="16134" width="12.85546875" style="2" customWidth="1"/>
    <col min="16135" max="16135" width="29.28515625" style="2" customWidth="1"/>
    <col min="16136" max="16136" width="29.7109375" style="2" customWidth="1"/>
    <col min="16137" max="16137" width="16.28515625" style="2" customWidth="1"/>
    <col min="16138" max="16138" width="18.85546875" style="2" customWidth="1"/>
    <col min="16139" max="16139" width="0" style="2" hidden="1" customWidth="1"/>
    <col min="16140" max="16140" width="11.7109375" style="2" customWidth="1"/>
    <col min="16141" max="16141" width="24" style="2" customWidth="1"/>
    <col min="16142" max="16142" width="52.42578125" style="2" customWidth="1"/>
    <col min="16143" max="16143" width="14.42578125" style="2" customWidth="1"/>
    <col min="16144" max="16144" width="18.28515625" style="2" customWidth="1"/>
    <col min="16145" max="16145" width="17.28515625" style="2" customWidth="1"/>
    <col min="16146" max="16146" width="11.28515625" style="2" customWidth="1"/>
    <col min="16147" max="16147" width="16.42578125" style="2" customWidth="1"/>
    <col min="16148" max="16148" width="25.140625" style="2" customWidth="1"/>
    <col min="16149" max="16153" width="0" style="2" hidden="1" customWidth="1"/>
    <col min="16154" max="16384" width="11.42578125" style="2"/>
  </cols>
  <sheetData>
    <row r="1" spans="1:20" ht="19.149999999999999" customHeight="1" thickBot="1" x14ac:dyDescent="0.3"/>
    <row r="2" spans="1:20" s="44" customFormat="1" ht="13.5" thickBot="1" x14ac:dyDescent="0.3">
      <c r="A2" s="782" t="s">
        <v>0</v>
      </c>
      <c r="B2" s="783"/>
      <c r="C2" s="783"/>
      <c r="D2" s="783"/>
      <c r="E2" s="783"/>
      <c r="F2" s="783"/>
      <c r="G2" s="783"/>
      <c r="H2" s="783"/>
      <c r="I2" s="783"/>
      <c r="J2" s="783"/>
      <c r="K2" s="783"/>
      <c r="L2" s="783"/>
      <c r="M2" s="783"/>
      <c r="N2" s="783"/>
      <c r="O2" s="783"/>
      <c r="P2" s="783"/>
      <c r="Q2" s="783"/>
      <c r="R2" s="783"/>
      <c r="S2" s="783"/>
      <c r="T2" s="784"/>
    </row>
    <row r="3" spans="1:20" s="44" customFormat="1" ht="13.5" thickBot="1" x14ac:dyDescent="0.3">
      <c r="A3" s="782" t="s">
        <v>1</v>
      </c>
      <c r="B3" s="783"/>
      <c r="C3" s="783"/>
      <c r="D3" s="783"/>
      <c r="E3" s="783"/>
      <c r="F3" s="783"/>
      <c r="G3" s="783"/>
      <c r="H3" s="783"/>
      <c r="I3" s="783"/>
      <c r="J3" s="783"/>
      <c r="K3" s="783"/>
      <c r="L3" s="783"/>
      <c r="M3" s="783"/>
      <c r="N3" s="783"/>
      <c r="O3" s="783"/>
      <c r="P3" s="783"/>
      <c r="Q3" s="783"/>
      <c r="R3" s="783"/>
      <c r="S3" s="783"/>
      <c r="T3" s="784"/>
    </row>
    <row r="4" spans="1:20" s="44" customFormat="1" ht="13.5" thickBot="1" x14ac:dyDescent="0.3">
      <c r="A4" s="785" t="s">
        <v>1179</v>
      </c>
      <c r="B4" s="785"/>
      <c r="C4" s="785"/>
      <c r="D4" s="785"/>
      <c r="E4" s="785"/>
      <c r="F4" s="785"/>
      <c r="G4" s="786" t="s">
        <v>1585</v>
      </c>
      <c r="H4" s="787"/>
      <c r="I4" s="787"/>
      <c r="J4" s="787"/>
      <c r="K4" s="787"/>
      <c r="L4" s="788"/>
      <c r="M4" s="431"/>
      <c r="N4" s="789" t="s">
        <v>3</v>
      </c>
      <c r="O4" s="790"/>
      <c r="P4" s="786" t="s">
        <v>1180</v>
      </c>
      <c r="Q4" s="787"/>
      <c r="R4" s="787"/>
      <c r="S4" s="787"/>
      <c r="T4" s="788"/>
    </row>
    <row r="5" spans="1:20" s="8" customFormat="1" ht="13.5" thickBot="1" x14ac:dyDescent="0.3">
      <c r="A5" s="785" t="s">
        <v>5</v>
      </c>
      <c r="B5" s="785"/>
      <c r="C5" s="785"/>
      <c r="D5" s="785"/>
      <c r="E5" s="785"/>
      <c r="F5" s="785"/>
      <c r="G5" s="785" t="s">
        <v>6</v>
      </c>
      <c r="H5" s="785"/>
      <c r="I5" s="785"/>
      <c r="J5" s="785"/>
      <c r="K5" s="785"/>
      <c r="L5" s="785"/>
      <c r="M5" s="785"/>
      <c r="N5" s="785"/>
      <c r="O5" s="785" t="s">
        <v>1181</v>
      </c>
      <c r="P5" s="785"/>
      <c r="Q5" s="785"/>
      <c r="R5" s="785"/>
      <c r="S5" s="785"/>
      <c r="T5" s="785"/>
    </row>
    <row r="6" spans="1:20" s="8" customFormat="1" ht="25.9" customHeight="1" thickBot="1" x14ac:dyDescent="0.3">
      <c r="A6" s="785" t="s">
        <v>68</v>
      </c>
      <c r="B6" s="785" t="s">
        <v>9</v>
      </c>
      <c r="C6" s="785" t="s">
        <v>10</v>
      </c>
      <c r="D6" s="785" t="s">
        <v>11</v>
      </c>
      <c r="E6" s="785" t="s">
        <v>12</v>
      </c>
      <c r="F6" s="791" t="s">
        <v>13</v>
      </c>
      <c r="G6" s="785" t="s">
        <v>9</v>
      </c>
      <c r="H6" s="785" t="s">
        <v>14</v>
      </c>
      <c r="I6" s="811" t="s">
        <v>71</v>
      </c>
      <c r="J6" s="811" t="s">
        <v>16</v>
      </c>
      <c r="K6" s="791" t="s">
        <v>72</v>
      </c>
      <c r="L6" s="813" t="s">
        <v>1182</v>
      </c>
      <c r="M6" s="815" t="s">
        <v>18</v>
      </c>
      <c r="N6" s="808" t="s">
        <v>19</v>
      </c>
      <c r="O6" s="810" t="s">
        <v>1183</v>
      </c>
      <c r="P6" s="811" t="s">
        <v>21</v>
      </c>
      <c r="Q6" s="812" t="s">
        <v>1184</v>
      </c>
      <c r="R6" s="791" t="s">
        <v>23</v>
      </c>
      <c r="S6" s="785" t="s">
        <v>24</v>
      </c>
      <c r="T6" s="785" t="s">
        <v>25</v>
      </c>
    </row>
    <row r="7" spans="1:20" s="8" customFormat="1" ht="25.9" customHeight="1" thickBot="1" x14ac:dyDescent="0.3">
      <c r="A7" s="785"/>
      <c r="B7" s="785"/>
      <c r="C7" s="785"/>
      <c r="D7" s="785"/>
      <c r="E7" s="785"/>
      <c r="F7" s="791"/>
      <c r="G7" s="785"/>
      <c r="H7" s="785"/>
      <c r="I7" s="811"/>
      <c r="J7" s="811"/>
      <c r="K7" s="791"/>
      <c r="L7" s="814"/>
      <c r="M7" s="815"/>
      <c r="N7" s="809"/>
      <c r="O7" s="810"/>
      <c r="P7" s="811"/>
      <c r="Q7" s="812"/>
      <c r="R7" s="791"/>
      <c r="S7" s="785"/>
      <c r="T7" s="785"/>
    </row>
    <row r="8" spans="1:20" s="50" customFormat="1" ht="50.45" customHeight="1" x14ac:dyDescent="0.25">
      <c r="A8" s="792" t="s">
        <v>1185</v>
      </c>
      <c r="B8" s="425" t="s">
        <v>1186</v>
      </c>
      <c r="C8" s="425" t="s">
        <v>1187</v>
      </c>
      <c r="D8" s="541">
        <v>2</v>
      </c>
      <c r="E8" s="541">
        <v>164</v>
      </c>
      <c r="F8" s="542">
        <v>1</v>
      </c>
      <c r="G8" s="794" t="s">
        <v>1188</v>
      </c>
      <c r="H8" s="797" t="s">
        <v>1189</v>
      </c>
      <c r="I8" s="799">
        <v>22597636237.830002</v>
      </c>
      <c r="J8" s="799">
        <v>14645430425.219999</v>
      </c>
      <c r="K8" s="802">
        <f>J8/I8</f>
        <v>0.64809568005624141</v>
      </c>
      <c r="L8" s="802">
        <f>J8/I8</f>
        <v>0.64809568005624141</v>
      </c>
      <c r="M8" s="794" t="s">
        <v>1190</v>
      </c>
      <c r="N8" s="794" t="s">
        <v>1592</v>
      </c>
      <c r="O8" s="805">
        <v>357</v>
      </c>
      <c r="P8" s="816">
        <v>22532098836.209999</v>
      </c>
      <c r="Q8" s="816">
        <f>J8</f>
        <v>14645430425.219999</v>
      </c>
      <c r="R8" s="802">
        <f>Q8/P8</f>
        <v>0.64998074665304584</v>
      </c>
      <c r="S8" s="819" t="s">
        <v>1191</v>
      </c>
      <c r="T8" s="822" t="s">
        <v>1192</v>
      </c>
    </row>
    <row r="9" spans="1:20" s="50" customFormat="1" ht="28.15" customHeight="1" x14ac:dyDescent="0.25">
      <c r="A9" s="792"/>
      <c r="B9" s="825" t="s">
        <v>1193</v>
      </c>
      <c r="C9" s="825" t="s">
        <v>1194</v>
      </c>
      <c r="D9" s="826">
        <v>36</v>
      </c>
      <c r="E9" s="826">
        <v>164</v>
      </c>
      <c r="F9" s="827">
        <v>1</v>
      </c>
      <c r="G9" s="795"/>
      <c r="H9" s="797"/>
      <c r="I9" s="800"/>
      <c r="J9" s="800"/>
      <c r="K9" s="803"/>
      <c r="L9" s="803"/>
      <c r="M9" s="795"/>
      <c r="N9" s="795"/>
      <c r="O9" s="806"/>
      <c r="P9" s="817"/>
      <c r="Q9" s="817"/>
      <c r="R9" s="803"/>
      <c r="S9" s="820"/>
      <c r="T9" s="823"/>
    </row>
    <row r="10" spans="1:20" s="50" customFormat="1" ht="28.15" customHeight="1" x14ac:dyDescent="0.25">
      <c r="A10" s="792"/>
      <c r="B10" s="796"/>
      <c r="C10" s="796"/>
      <c r="D10" s="821"/>
      <c r="E10" s="821"/>
      <c r="F10" s="804"/>
      <c r="G10" s="795"/>
      <c r="H10" s="798"/>
      <c r="I10" s="800"/>
      <c r="J10" s="800"/>
      <c r="K10" s="803"/>
      <c r="L10" s="803"/>
      <c r="M10" s="795"/>
      <c r="N10" s="796"/>
      <c r="O10" s="806"/>
      <c r="P10" s="817"/>
      <c r="Q10" s="817"/>
      <c r="R10" s="803"/>
      <c r="S10" s="820"/>
      <c r="T10" s="823"/>
    </row>
    <row r="11" spans="1:20" s="50" customFormat="1" ht="45.6" customHeight="1" x14ac:dyDescent="0.25">
      <c r="A11" s="792"/>
      <c r="B11" s="825" t="s">
        <v>1195</v>
      </c>
      <c r="C11" s="825" t="s">
        <v>1196</v>
      </c>
      <c r="D11" s="826">
        <v>3</v>
      </c>
      <c r="E11" s="826">
        <v>12</v>
      </c>
      <c r="F11" s="827">
        <v>1</v>
      </c>
      <c r="G11" s="795"/>
      <c r="H11" s="828" t="s">
        <v>1197</v>
      </c>
      <c r="I11" s="800"/>
      <c r="J11" s="800"/>
      <c r="K11" s="803"/>
      <c r="L11" s="803"/>
      <c r="M11" s="795"/>
      <c r="N11" s="825" t="s">
        <v>1656</v>
      </c>
      <c r="O11" s="806"/>
      <c r="P11" s="817"/>
      <c r="Q11" s="817"/>
      <c r="R11" s="803"/>
      <c r="S11" s="820"/>
      <c r="T11" s="823"/>
    </row>
    <row r="12" spans="1:20" s="50" customFormat="1" ht="45.6" customHeight="1" x14ac:dyDescent="0.25">
      <c r="A12" s="792"/>
      <c r="B12" s="796"/>
      <c r="C12" s="796"/>
      <c r="D12" s="821"/>
      <c r="E12" s="821"/>
      <c r="F12" s="804"/>
      <c r="G12" s="795"/>
      <c r="H12" s="829"/>
      <c r="I12" s="800"/>
      <c r="J12" s="800"/>
      <c r="K12" s="803"/>
      <c r="L12" s="803"/>
      <c r="M12" s="795"/>
      <c r="N12" s="796"/>
      <c r="O12" s="806"/>
      <c r="P12" s="817"/>
      <c r="Q12" s="817"/>
      <c r="R12" s="803"/>
      <c r="S12" s="820"/>
      <c r="T12" s="823"/>
    </row>
    <row r="13" spans="1:20" s="50" customFormat="1" ht="59.45" customHeight="1" x14ac:dyDescent="0.25">
      <c r="A13" s="792"/>
      <c r="B13" s="825" t="s">
        <v>1198</v>
      </c>
      <c r="C13" s="825" t="s">
        <v>1199</v>
      </c>
      <c r="D13" s="826">
        <v>9</v>
      </c>
      <c r="E13" s="826">
        <v>10</v>
      </c>
      <c r="F13" s="827">
        <v>1</v>
      </c>
      <c r="G13" s="795"/>
      <c r="H13" s="829"/>
      <c r="I13" s="800"/>
      <c r="J13" s="800"/>
      <c r="K13" s="803"/>
      <c r="L13" s="803"/>
      <c r="M13" s="795"/>
      <c r="N13" s="825" t="s">
        <v>1200</v>
      </c>
      <c r="O13" s="806"/>
      <c r="P13" s="817"/>
      <c r="Q13" s="817"/>
      <c r="R13" s="803"/>
      <c r="S13" s="820"/>
      <c r="T13" s="823"/>
    </row>
    <row r="14" spans="1:20" s="50" customFormat="1" ht="59.45" customHeight="1" x14ac:dyDescent="0.25">
      <c r="A14" s="792"/>
      <c r="B14" s="796"/>
      <c r="C14" s="796"/>
      <c r="D14" s="821"/>
      <c r="E14" s="821"/>
      <c r="F14" s="804"/>
      <c r="G14" s="795"/>
      <c r="H14" s="830"/>
      <c r="I14" s="800"/>
      <c r="J14" s="800"/>
      <c r="K14" s="803"/>
      <c r="L14" s="803"/>
      <c r="M14" s="795"/>
      <c r="N14" s="795"/>
      <c r="O14" s="806"/>
      <c r="P14" s="817"/>
      <c r="Q14" s="817"/>
      <c r="R14" s="803"/>
      <c r="S14" s="820"/>
      <c r="T14" s="823"/>
    </row>
    <row r="15" spans="1:20" s="50" customFormat="1" ht="59.45" customHeight="1" x14ac:dyDescent="0.25">
      <c r="A15" s="792"/>
      <c r="B15" s="825" t="s">
        <v>1201</v>
      </c>
      <c r="C15" s="825" t="s">
        <v>1202</v>
      </c>
      <c r="D15" s="826">
        <v>1</v>
      </c>
      <c r="E15" s="826">
        <v>0</v>
      </c>
      <c r="F15" s="827">
        <f>E15/D15</f>
        <v>0</v>
      </c>
      <c r="G15" s="795"/>
      <c r="H15" s="354" t="s">
        <v>147</v>
      </c>
      <c r="I15" s="800"/>
      <c r="J15" s="800"/>
      <c r="K15" s="803"/>
      <c r="L15" s="803"/>
      <c r="M15" s="795"/>
      <c r="N15" s="796"/>
      <c r="O15" s="806"/>
      <c r="P15" s="817"/>
      <c r="Q15" s="817"/>
      <c r="R15" s="803"/>
      <c r="S15" s="820"/>
      <c r="T15" s="823"/>
    </row>
    <row r="16" spans="1:20" s="50" customFormat="1" ht="25.15" customHeight="1" x14ac:dyDescent="0.25">
      <c r="A16" s="792"/>
      <c r="B16" s="796"/>
      <c r="C16" s="796"/>
      <c r="D16" s="821"/>
      <c r="E16" s="821"/>
      <c r="F16" s="804"/>
      <c r="G16" s="795"/>
      <c r="H16" s="354" t="s">
        <v>545</v>
      </c>
      <c r="I16" s="800"/>
      <c r="J16" s="800"/>
      <c r="K16" s="803"/>
      <c r="L16" s="803"/>
      <c r="M16" s="795"/>
      <c r="N16" s="545" t="s">
        <v>1203</v>
      </c>
      <c r="O16" s="806"/>
      <c r="P16" s="817"/>
      <c r="Q16" s="817"/>
      <c r="R16" s="803"/>
      <c r="S16" s="820"/>
      <c r="T16" s="823"/>
    </row>
    <row r="17" spans="1:20" s="50" customFormat="1" ht="117" customHeight="1" x14ac:dyDescent="0.25">
      <c r="A17" s="792"/>
      <c r="B17" s="825" t="s">
        <v>1204</v>
      </c>
      <c r="C17" s="825" t="s">
        <v>1205</v>
      </c>
      <c r="D17" s="826">
        <v>3</v>
      </c>
      <c r="E17" s="826">
        <v>12</v>
      </c>
      <c r="F17" s="827">
        <v>1</v>
      </c>
      <c r="G17" s="795"/>
      <c r="H17" s="354" t="s">
        <v>1206</v>
      </c>
      <c r="I17" s="800"/>
      <c r="J17" s="800"/>
      <c r="K17" s="803"/>
      <c r="L17" s="803"/>
      <c r="M17" s="795"/>
      <c r="N17" s="545" t="s">
        <v>1657</v>
      </c>
      <c r="O17" s="806"/>
      <c r="P17" s="817"/>
      <c r="Q17" s="817"/>
      <c r="R17" s="803"/>
      <c r="S17" s="820"/>
      <c r="T17" s="823"/>
    </row>
    <row r="18" spans="1:20" s="50" customFormat="1" ht="37.9" customHeight="1" x14ac:dyDescent="0.25">
      <c r="A18" s="792"/>
      <c r="B18" s="796"/>
      <c r="C18" s="796"/>
      <c r="D18" s="821"/>
      <c r="E18" s="821"/>
      <c r="F18" s="804"/>
      <c r="G18" s="795"/>
      <c r="H18" s="354" t="s">
        <v>1207</v>
      </c>
      <c r="I18" s="800"/>
      <c r="J18" s="800"/>
      <c r="K18" s="803"/>
      <c r="L18" s="803"/>
      <c r="M18" s="795"/>
      <c r="N18" s="825" t="s">
        <v>1208</v>
      </c>
      <c r="O18" s="806"/>
      <c r="P18" s="817"/>
      <c r="Q18" s="817"/>
      <c r="R18" s="803"/>
      <c r="S18" s="820"/>
      <c r="T18" s="823"/>
    </row>
    <row r="19" spans="1:20" s="50" customFormat="1" ht="37.9" customHeight="1" x14ac:dyDescent="0.25">
      <c r="A19" s="793"/>
      <c r="B19" s="428" t="s">
        <v>1209</v>
      </c>
      <c r="C19" s="428" t="s">
        <v>1210</v>
      </c>
      <c r="D19" s="547">
        <v>1</v>
      </c>
      <c r="E19" s="547">
        <v>1</v>
      </c>
      <c r="F19" s="451">
        <f>E19/D19</f>
        <v>1</v>
      </c>
      <c r="G19" s="796"/>
      <c r="H19" s="354" t="s">
        <v>121</v>
      </c>
      <c r="I19" s="801"/>
      <c r="J19" s="801"/>
      <c r="K19" s="804"/>
      <c r="L19" s="804"/>
      <c r="M19" s="796"/>
      <c r="N19" s="796"/>
      <c r="O19" s="807"/>
      <c r="P19" s="818"/>
      <c r="Q19" s="818"/>
      <c r="R19" s="804"/>
      <c r="S19" s="821"/>
      <c r="T19" s="824"/>
    </row>
    <row r="20" spans="1:20" s="50" customFormat="1" ht="35.25" customHeight="1" x14ac:dyDescent="0.25">
      <c r="A20" s="832" t="s">
        <v>1211</v>
      </c>
      <c r="B20" s="825" t="s">
        <v>1212</v>
      </c>
      <c r="C20" s="825" t="s">
        <v>1213</v>
      </c>
      <c r="D20" s="826">
        <v>1</v>
      </c>
      <c r="E20" s="826">
        <v>1</v>
      </c>
      <c r="F20" s="827">
        <f>E20/D20</f>
        <v>1</v>
      </c>
      <c r="G20" s="825" t="s">
        <v>1214</v>
      </c>
      <c r="H20" s="354" t="s">
        <v>121</v>
      </c>
      <c r="I20" s="850">
        <v>957162500</v>
      </c>
      <c r="J20" s="850">
        <v>957162500</v>
      </c>
      <c r="K20" s="853">
        <f>J20/I20</f>
        <v>1</v>
      </c>
      <c r="L20" s="827">
        <f>J20/I20</f>
        <v>1</v>
      </c>
      <c r="M20" s="825" t="s">
        <v>1215</v>
      </c>
      <c r="N20" s="825" t="s">
        <v>1216</v>
      </c>
      <c r="O20" s="837">
        <v>1</v>
      </c>
      <c r="P20" s="841">
        <f>[1]InfMesPptoCDP.rpt!$G$344</f>
        <v>957162500</v>
      </c>
      <c r="Q20" s="844">
        <f>J20</f>
        <v>957162500</v>
      </c>
      <c r="R20" s="847">
        <f>Q20/P20</f>
        <v>1</v>
      </c>
      <c r="S20" s="826" t="s">
        <v>1217</v>
      </c>
      <c r="T20" s="831" t="s">
        <v>1192</v>
      </c>
    </row>
    <row r="21" spans="1:20" s="50" customFormat="1" ht="34.5" customHeight="1" x14ac:dyDescent="0.25">
      <c r="A21" s="792"/>
      <c r="B21" s="795"/>
      <c r="C21" s="795"/>
      <c r="D21" s="820"/>
      <c r="E21" s="820"/>
      <c r="F21" s="803"/>
      <c r="G21" s="795"/>
      <c r="H21" s="354" t="s">
        <v>30</v>
      </c>
      <c r="I21" s="851"/>
      <c r="J21" s="851"/>
      <c r="K21" s="854"/>
      <c r="L21" s="803"/>
      <c r="M21" s="795"/>
      <c r="N21" s="795"/>
      <c r="O21" s="806"/>
      <c r="P21" s="842"/>
      <c r="Q21" s="845"/>
      <c r="R21" s="848"/>
      <c r="S21" s="820"/>
      <c r="T21" s="823"/>
    </row>
    <row r="22" spans="1:20" s="50" customFormat="1" ht="51.75" customHeight="1" x14ac:dyDescent="0.25">
      <c r="A22" s="793"/>
      <c r="B22" s="796"/>
      <c r="C22" s="796"/>
      <c r="D22" s="821"/>
      <c r="E22" s="821"/>
      <c r="F22" s="804"/>
      <c r="G22" s="796"/>
      <c r="H22" s="354" t="s">
        <v>102</v>
      </c>
      <c r="I22" s="852"/>
      <c r="J22" s="852"/>
      <c r="K22" s="855"/>
      <c r="L22" s="804"/>
      <c r="M22" s="796"/>
      <c r="N22" s="796"/>
      <c r="O22" s="807"/>
      <c r="P22" s="843"/>
      <c r="Q22" s="846"/>
      <c r="R22" s="849"/>
      <c r="S22" s="821"/>
      <c r="T22" s="824"/>
    </row>
    <row r="23" spans="1:20" s="50" customFormat="1" ht="58.9" customHeight="1" x14ac:dyDescent="0.25">
      <c r="A23" s="832" t="s">
        <v>1218</v>
      </c>
      <c r="B23" s="428" t="s">
        <v>1219</v>
      </c>
      <c r="C23" s="428" t="s">
        <v>1220</v>
      </c>
      <c r="D23" s="547" t="s">
        <v>1221</v>
      </c>
      <c r="E23" s="547" t="s">
        <v>1221</v>
      </c>
      <c r="F23" s="451">
        <v>1</v>
      </c>
      <c r="G23" s="833" t="s">
        <v>1222</v>
      </c>
      <c r="H23" s="354" t="s">
        <v>1223</v>
      </c>
      <c r="I23" s="834">
        <v>8261288696</v>
      </c>
      <c r="J23" s="834">
        <v>8261288696</v>
      </c>
      <c r="K23" s="827">
        <f>J23/I23</f>
        <v>1</v>
      </c>
      <c r="L23" s="827">
        <f>J23/I23</f>
        <v>1</v>
      </c>
      <c r="M23" s="825" t="s">
        <v>1224</v>
      </c>
      <c r="N23" s="545" t="s">
        <v>1225</v>
      </c>
      <c r="O23" s="837">
        <v>2</v>
      </c>
      <c r="P23" s="838">
        <v>8261288696</v>
      </c>
      <c r="Q23" s="856">
        <f>J23</f>
        <v>8261288696</v>
      </c>
      <c r="R23" s="859">
        <f>Q23/P23</f>
        <v>1</v>
      </c>
      <c r="S23" s="826" t="s">
        <v>1217</v>
      </c>
      <c r="T23" s="862" t="s">
        <v>1192</v>
      </c>
    </row>
    <row r="24" spans="1:20" s="50" customFormat="1" ht="36" customHeight="1" x14ac:dyDescent="0.25">
      <c r="A24" s="792"/>
      <c r="B24" s="825" t="s">
        <v>1226</v>
      </c>
      <c r="C24" s="825" t="s">
        <v>1227</v>
      </c>
      <c r="D24" s="863">
        <v>99.43</v>
      </c>
      <c r="E24" s="863">
        <v>99.43</v>
      </c>
      <c r="F24" s="827">
        <v>1</v>
      </c>
      <c r="G24" s="833"/>
      <c r="H24" s="354" t="s">
        <v>249</v>
      </c>
      <c r="I24" s="800"/>
      <c r="J24" s="800"/>
      <c r="K24" s="803"/>
      <c r="L24" s="803"/>
      <c r="M24" s="835"/>
      <c r="N24" s="825" t="s">
        <v>1228</v>
      </c>
      <c r="O24" s="806"/>
      <c r="P24" s="839"/>
      <c r="Q24" s="857"/>
      <c r="R24" s="860"/>
      <c r="S24" s="820"/>
      <c r="T24" s="862"/>
    </row>
    <row r="25" spans="1:20" s="50" customFormat="1" ht="36" customHeight="1" x14ac:dyDescent="0.25">
      <c r="A25" s="792"/>
      <c r="B25" s="796"/>
      <c r="C25" s="796"/>
      <c r="D25" s="864"/>
      <c r="E25" s="864"/>
      <c r="F25" s="804"/>
      <c r="G25" s="833"/>
      <c r="H25" s="354" t="s">
        <v>1229</v>
      </c>
      <c r="I25" s="800"/>
      <c r="J25" s="800"/>
      <c r="K25" s="803"/>
      <c r="L25" s="803"/>
      <c r="M25" s="835"/>
      <c r="N25" s="796"/>
      <c r="O25" s="806"/>
      <c r="P25" s="839"/>
      <c r="Q25" s="857"/>
      <c r="R25" s="860"/>
      <c r="S25" s="820"/>
      <c r="T25" s="862"/>
    </row>
    <row r="26" spans="1:20" s="50" customFormat="1" ht="204" customHeight="1" x14ac:dyDescent="0.25">
      <c r="A26" s="793"/>
      <c r="B26" s="428" t="s">
        <v>1230</v>
      </c>
      <c r="C26" s="428" t="s">
        <v>1231</v>
      </c>
      <c r="D26" s="547">
        <v>81.599999999999994</v>
      </c>
      <c r="E26" s="422">
        <v>38.53</v>
      </c>
      <c r="F26" s="451">
        <f>E26/D26</f>
        <v>0.47218137254901965</v>
      </c>
      <c r="G26" s="833"/>
      <c r="H26" s="354" t="s">
        <v>1232</v>
      </c>
      <c r="I26" s="801"/>
      <c r="J26" s="801"/>
      <c r="K26" s="804"/>
      <c r="L26" s="804"/>
      <c r="M26" s="836"/>
      <c r="N26" s="545" t="s">
        <v>1233</v>
      </c>
      <c r="O26" s="807"/>
      <c r="P26" s="840"/>
      <c r="Q26" s="858"/>
      <c r="R26" s="861"/>
      <c r="S26" s="821"/>
      <c r="T26" s="862"/>
    </row>
    <row r="27" spans="1:20" s="50" customFormat="1" ht="86.45" customHeight="1" x14ac:dyDescent="0.25">
      <c r="A27" s="832" t="s">
        <v>1234</v>
      </c>
      <c r="B27" s="428" t="s">
        <v>1235</v>
      </c>
      <c r="C27" s="428" t="s">
        <v>1236</v>
      </c>
      <c r="D27" s="547">
        <v>40</v>
      </c>
      <c r="E27" s="549">
        <v>40</v>
      </c>
      <c r="F27" s="451">
        <f t="shared" ref="F27:F32" si="0">E27/D27</f>
        <v>1</v>
      </c>
      <c r="G27" s="833" t="s">
        <v>1237</v>
      </c>
      <c r="H27" s="355" t="s">
        <v>1223</v>
      </c>
      <c r="I27" s="876">
        <v>300000000</v>
      </c>
      <c r="J27" s="876">
        <v>300000000</v>
      </c>
      <c r="K27" s="827">
        <f>J27/I27</f>
        <v>1</v>
      </c>
      <c r="L27" s="827">
        <f>J27/I27</f>
        <v>1</v>
      </c>
      <c r="M27" s="833" t="s">
        <v>1238</v>
      </c>
      <c r="N27" s="545" t="s">
        <v>1674</v>
      </c>
      <c r="O27" s="837">
        <v>1</v>
      </c>
      <c r="P27" s="872">
        <f>[1]InfMesPptoCDP.rpt!$G$350</f>
        <v>300000000</v>
      </c>
      <c r="Q27" s="875">
        <f>J27</f>
        <v>300000000</v>
      </c>
      <c r="R27" s="859">
        <f>Q27/P27</f>
        <v>1</v>
      </c>
      <c r="S27" s="826" t="s">
        <v>1217</v>
      </c>
      <c r="T27" s="862" t="s">
        <v>1192</v>
      </c>
    </row>
    <row r="28" spans="1:20" s="50" customFormat="1" ht="51.6" customHeight="1" x14ac:dyDescent="0.25">
      <c r="A28" s="792"/>
      <c r="B28" s="428" t="s">
        <v>1239</v>
      </c>
      <c r="C28" s="428" t="s">
        <v>1227</v>
      </c>
      <c r="D28" s="547">
        <v>98</v>
      </c>
      <c r="E28" s="87">
        <v>97.6</v>
      </c>
      <c r="F28" s="211">
        <v>1</v>
      </c>
      <c r="G28" s="833"/>
      <c r="H28" s="355" t="s">
        <v>1229</v>
      </c>
      <c r="I28" s="877"/>
      <c r="J28" s="877"/>
      <c r="K28" s="803"/>
      <c r="L28" s="803"/>
      <c r="M28" s="833"/>
      <c r="N28" s="825" t="s">
        <v>1228</v>
      </c>
      <c r="O28" s="806"/>
      <c r="P28" s="873"/>
      <c r="Q28" s="817"/>
      <c r="R28" s="860"/>
      <c r="S28" s="820"/>
      <c r="T28" s="862"/>
    </row>
    <row r="29" spans="1:20" s="50" customFormat="1" ht="51.6" customHeight="1" x14ac:dyDescent="0.25">
      <c r="A29" s="792"/>
      <c r="B29" s="428" t="s">
        <v>1240</v>
      </c>
      <c r="C29" s="428" t="s">
        <v>1231</v>
      </c>
      <c r="D29" s="87">
        <v>71</v>
      </c>
      <c r="E29" s="87">
        <v>32.090000000000003</v>
      </c>
      <c r="F29" s="211">
        <f t="shared" si="0"/>
        <v>0.45197183098591553</v>
      </c>
      <c r="G29" s="833"/>
      <c r="H29" s="355" t="s">
        <v>1229</v>
      </c>
      <c r="I29" s="877"/>
      <c r="J29" s="877"/>
      <c r="K29" s="803"/>
      <c r="L29" s="803"/>
      <c r="M29" s="833"/>
      <c r="N29" s="796"/>
      <c r="O29" s="806"/>
      <c r="P29" s="873"/>
      <c r="Q29" s="817"/>
      <c r="R29" s="860"/>
      <c r="S29" s="820"/>
      <c r="T29" s="862"/>
    </row>
    <row r="30" spans="1:20" s="50" customFormat="1" ht="135" customHeight="1" x14ac:dyDescent="0.25">
      <c r="A30" s="792"/>
      <c r="B30" s="428" t="s">
        <v>1241</v>
      </c>
      <c r="C30" s="428" t="s">
        <v>566</v>
      </c>
      <c r="D30" s="547">
        <v>12</v>
      </c>
      <c r="E30" s="547">
        <v>12</v>
      </c>
      <c r="F30" s="211">
        <f t="shared" si="0"/>
        <v>1</v>
      </c>
      <c r="G30" s="833"/>
      <c r="H30" s="865" t="s">
        <v>1207</v>
      </c>
      <c r="I30" s="877"/>
      <c r="J30" s="877"/>
      <c r="K30" s="803"/>
      <c r="L30" s="803"/>
      <c r="M30" s="833"/>
      <c r="N30" s="545" t="s">
        <v>1675</v>
      </c>
      <c r="O30" s="806"/>
      <c r="P30" s="873"/>
      <c r="Q30" s="817"/>
      <c r="R30" s="860"/>
      <c r="S30" s="820"/>
      <c r="T30" s="862"/>
    </row>
    <row r="31" spans="1:20" s="50" customFormat="1" ht="47.45" customHeight="1" x14ac:dyDescent="0.25">
      <c r="A31" s="792"/>
      <c r="B31" s="428" t="s">
        <v>1242</v>
      </c>
      <c r="C31" s="428" t="s">
        <v>566</v>
      </c>
      <c r="D31" s="547">
        <v>4</v>
      </c>
      <c r="E31" s="539">
        <v>0</v>
      </c>
      <c r="F31" s="552">
        <f t="shared" si="0"/>
        <v>0</v>
      </c>
      <c r="G31" s="833"/>
      <c r="H31" s="866"/>
      <c r="I31" s="877"/>
      <c r="J31" s="877"/>
      <c r="K31" s="803"/>
      <c r="L31" s="803"/>
      <c r="M31" s="833"/>
      <c r="N31" s="545" t="s">
        <v>1676</v>
      </c>
      <c r="O31" s="806"/>
      <c r="P31" s="873"/>
      <c r="Q31" s="817"/>
      <c r="R31" s="860"/>
      <c r="S31" s="820"/>
      <c r="T31" s="862"/>
    </row>
    <row r="32" spans="1:20" s="50" customFormat="1" ht="47.45" customHeight="1" x14ac:dyDescent="0.25">
      <c r="A32" s="793"/>
      <c r="B32" s="428" t="s">
        <v>1243</v>
      </c>
      <c r="C32" s="428" t="s">
        <v>1244</v>
      </c>
      <c r="D32" s="547">
        <v>1</v>
      </c>
      <c r="E32" s="539">
        <v>0</v>
      </c>
      <c r="F32" s="553">
        <f t="shared" si="0"/>
        <v>0</v>
      </c>
      <c r="G32" s="833"/>
      <c r="H32" s="867"/>
      <c r="I32" s="878"/>
      <c r="J32" s="878"/>
      <c r="K32" s="804"/>
      <c r="L32" s="804"/>
      <c r="M32" s="833"/>
      <c r="N32" s="545" t="s">
        <v>1676</v>
      </c>
      <c r="O32" s="807"/>
      <c r="P32" s="874"/>
      <c r="Q32" s="818"/>
      <c r="R32" s="861"/>
      <c r="S32" s="821"/>
      <c r="T32" s="862"/>
    </row>
    <row r="33" spans="1:20" s="50" customFormat="1" ht="51.6" customHeight="1" x14ac:dyDescent="0.25">
      <c r="A33" s="832" t="s">
        <v>1245</v>
      </c>
      <c r="B33" s="868" t="s">
        <v>1246</v>
      </c>
      <c r="C33" s="868" t="s">
        <v>1247</v>
      </c>
      <c r="D33" s="871">
        <v>0.33</v>
      </c>
      <c r="E33" s="827">
        <v>0.33</v>
      </c>
      <c r="F33" s="827">
        <f>E33/D33</f>
        <v>1</v>
      </c>
      <c r="G33" s="868" t="s">
        <v>1248</v>
      </c>
      <c r="H33" s="355" t="s">
        <v>1223</v>
      </c>
      <c r="I33" s="834">
        <v>6835557584</v>
      </c>
      <c r="J33" s="834">
        <v>6835557584</v>
      </c>
      <c r="K33" s="827">
        <f>J33/I33</f>
        <v>1</v>
      </c>
      <c r="L33" s="859">
        <f>J33/I33</f>
        <v>1</v>
      </c>
      <c r="M33" s="868" t="s">
        <v>1249</v>
      </c>
      <c r="N33" s="868" t="s">
        <v>1250</v>
      </c>
      <c r="O33" s="882">
        <v>4</v>
      </c>
      <c r="P33" s="885">
        <v>6835557584</v>
      </c>
      <c r="Q33" s="875">
        <f>J33</f>
        <v>6835557584</v>
      </c>
      <c r="R33" s="859">
        <f>Q33/P33</f>
        <v>1</v>
      </c>
      <c r="S33" s="826" t="s">
        <v>1217</v>
      </c>
      <c r="T33" s="831" t="s">
        <v>1192</v>
      </c>
    </row>
    <row r="34" spans="1:20" s="50" customFormat="1" ht="51.6" customHeight="1" x14ac:dyDescent="0.25">
      <c r="A34" s="792"/>
      <c r="B34" s="869"/>
      <c r="C34" s="869"/>
      <c r="D34" s="820"/>
      <c r="E34" s="803"/>
      <c r="F34" s="803"/>
      <c r="G34" s="869"/>
      <c r="H34" s="355" t="s">
        <v>1229</v>
      </c>
      <c r="I34" s="800"/>
      <c r="J34" s="800"/>
      <c r="K34" s="803"/>
      <c r="L34" s="860"/>
      <c r="M34" s="869"/>
      <c r="N34" s="869"/>
      <c r="O34" s="883"/>
      <c r="P34" s="886"/>
      <c r="Q34" s="817"/>
      <c r="R34" s="860"/>
      <c r="S34" s="820"/>
      <c r="T34" s="823"/>
    </row>
    <row r="35" spans="1:20" s="50" customFormat="1" ht="51.6" customHeight="1" x14ac:dyDescent="0.25">
      <c r="A35" s="793"/>
      <c r="B35" s="870"/>
      <c r="C35" s="870"/>
      <c r="D35" s="821"/>
      <c r="E35" s="804"/>
      <c r="F35" s="804"/>
      <c r="G35" s="870"/>
      <c r="H35" s="355" t="s">
        <v>249</v>
      </c>
      <c r="I35" s="801"/>
      <c r="J35" s="801"/>
      <c r="K35" s="804"/>
      <c r="L35" s="861"/>
      <c r="M35" s="870"/>
      <c r="N35" s="870"/>
      <c r="O35" s="884"/>
      <c r="P35" s="887"/>
      <c r="Q35" s="818"/>
      <c r="R35" s="861"/>
      <c r="S35" s="821"/>
      <c r="T35" s="824"/>
    </row>
    <row r="36" spans="1:20" s="50" customFormat="1" ht="136.9" customHeight="1" x14ac:dyDescent="0.25">
      <c r="A36" s="447" t="s">
        <v>1251</v>
      </c>
      <c r="B36" s="428" t="s">
        <v>1252</v>
      </c>
      <c r="C36" s="428" t="s">
        <v>1253</v>
      </c>
      <c r="D36" s="547">
        <v>2.5</v>
      </c>
      <c r="E36" s="547">
        <v>2</v>
      </c>
      <c r="F36" s="451">
        <f>E36/D36</f>
        <v>0.8</v>
      </c>
      <c r="G36" s="545" t="s">
        <v>1254</v>
      </c>
      <c r="H36" s="355" t="s">
        <v>553</v>
      </c>
      <c r="I36" s="767">
        <v>1379945000</v>
      </c>
      <c r="J36" s="551">
        <v>1379945000</v>
      </c>
      <c r="K36" s="451">
        <f>J36/I36</f>
        <v>1</v>
      </c>
      <c r="L36" s="451">
        <f>J36/I36</f>
        <v>1</v>
      </c>
      <c r="M36" s="545" t="s">
        <v>1255</v>
      </c>
      <c r="N36" s="545" t="s">
        <v>1256</v>
      </c>
      <c r="O36" s="555">
        <v>1</v>
      </c>
      <c r="P36" s="445">
        <v>1379945000</v>
      </c>
      <c r="Q36" s="449">
        <f>J36</f>
        <v>1379945000</v>
      </c>
      <c r="R36" s="451">
        <f>Q36/P36</f>
        <v>1</v>
      </c>
      <c r="S36" s="429" t="s">
        <v>1257</v>
      </c>
      <c r="T36" s="521" t="s">
        <v>1192</v>
      </c>
    </row>
    <row r="37" spans="1:20" s="50" customFormat="1" ht="67.900000000000006" customHeight="1" x14ac:dyDescent="0.25">
      <c r="A37" s="832" t="s">
        <v>1258</v>
      </c>
      <c r="B37" s="825" t="s">
        <v>1259</v>
      </c>
      <c r="C37" s="825" t="s">
        <v>1260</v>
      </c>
      <c r="D37" s="826">
        <v>7</v>
      </c>
      <c r="E37" s="879">
        <v>19</v>
      </c>
      <c r="F37" s="827">
        <v>1</v>
      </c>
      <c r="G37" s="833" t="s">
        <v>1261</v>
      </c>
      <c r="H37" s="768" t="s">
        <v>1189</v>
      </c>
      <c r="I37" s="834">
        <v>9952691695.3199997</v>
      </c>
      <c r="J37" s="834">
        <v>4952121527.8199997</v>
      </c>
      <c r="K37" s="827">
        <f>J37/I37</f>
        <v>0.49756605342739685</v>
      </c>
      <c r="L37" s="827">
        <f>J37/I37</f>
        <v>0.49756605342739685</v>
      </c>
      <c r="M37" s="833" t="s">
        <v>1262</v>
      </c>
      <c r="N37" s="825" t="s">
        <v>1655</v>
      </c>
      <c r="O37" s="837">
        <v>29</v>
      </c>
      <c r="P37" s="894">
        <v>9938427376.4200001</v>
      </c>
      <c r="Q37" s="875">
        <f>J37</f>
        <v>4952121527.8199997</v>
      </c>
      <c r="R37" s="847">
        <f>Q37/P37</f>
        <v>0.49828019466836843</v>
      </c>
      <c r="S37" s="826" t="s">
        <v>1263</v>
      </c>
      <c r="T37" s="862" t="s">
        <v>1192</v>
      </c>
    </row>
    <row r="38" spans="1:20" s="50" customFormat="1" ht="67.900000000000006" customHeight="1" x14ac:dyDescent="0.25">
      <c r="A38" s="792"/>
      <c r="B38" s="795"/>
      <c r="C38" s="795"/>
      <c r="D38" s="820"/>
      <c r="E38" s="880"/>
      <c r="F38" s="803"/>
      <c r="G38" s="833"/>
      <c r="H38" s="891" t="s">
        <v>225</v>
      </c>
      <c r="I38" s="800"/>
      <c r="J38" s="800"/>
      <c r="K38" s="803"/>
      <c r="L38" s="803"/>
      <c r="M38" s="833"/>
      <c r="N38" s="795"/>
      <c r="O38" s="806"/>
      <c r="P38" s="895"/>
      <c r="Q38" s="817"/>
      <c r="R38" s="848"/>
      <c r="S38" s="820"/>
      <c r="T38" s="862"/>
    </row>
    <row r="39" spans="1:20" s="50" customFormat="1" ht="67.900000000000006" customHeight="1" x14ac:dyDescent="0.25">
      <c r="A39" s="792"/>
      <c r="B39" s="795"/>
      <c r="C39" s="795"/>
      <c r="D39" s="820"/>
      <c r="E39" s="880"/>
      <c r="F39" s="803"/>
      <c r="G39" s="833"/>
      <c r="H39" s="798"/>
      <c r="I39" s="800"/>
      <c r="J39" s="800"/>
      <c r="K39" s="803"/>
      <c r="L39" s="803"/>
      <c r="M39" s="833"/>
      <c r="N39" s="795"/>
      <c r="O39" s="806"/>
      <c r="P39" s="895"/>
      <c r="Q39" s="817"/>
      <c r="R39" s="848"/>
      <c r="S39" s="820"/>
      <c r="T39" s="862"/>
    </row>
    <row r="40" spans="1:20" s="50" customFormat="1" ht="67.900000000000006" customHeight="1" x14ac:dyDescent="0.25">
      <c r="A40" s="792"/>
      <c r="B40" s="795"/>
      <c r="C40" s="795"/>
      <c r="D40" s="820"/>
      <c r="E40" s="880"/>
      <c r="F40" s="803"/>
      <c r="G40" s="833"/>
      <c r="H40" s="768" t="s">
        <v>1264</v>
      </c>
      <c r="I40" s="800"/>
      <c r="J40" s="800"/>
      <c r="K40" s="803"/>
      <c r="L40" s="803"/>
      <c r="M40" s="833"/>
      <c r="N40" s="795"/>
      <c r="O40" s="806"/>
      <c r="P40" s="895"/>
      <c r="Q40" s="817"/>
      <c r="R40" s="848"/>
      <c r="S40" s="820"/>
      <c r="T40" s="862"/>
    </row>
    <row r="41" spans="1:20" s="50" customFormat="1" ht="67.900000000000006" customHeight="1" x14ac:dyDescent="0.25">
      <c r="A41" s="792"/>
      <c r="B41" s="796"/>
      <c r="C41" s="796"/>
      <c r="D41" s="821"/>
      <c r="E41" s="881"/>
      <c r="F41" s="804"/>
      <c r="G41" s="833"/>
      <c r="H41" s="768" t="s">
        <v>545</v>
      </c>
      <c r="I41" s="800"/>
      <c r="J41" s="800"/>
      <c r="K41" s="803"/>
      <c r="L41" s="803"/>
      <c r="M41" s="833"/>
      <c r="N41" s="796"/>
      <c r="O41" s="806"/>
      <c r="P41" s="895"/>
      <c r="Q41" s="817"/>
      <c r="R41" s="848"/>
      <c r="S41" s="820"/>
      <c r="T41" s="862"/>
    </row>
    <row r="42" spans="1:20" s="50" customFormat="1" ht="30.6" customHeight="1" x14ac:dyDescent="0.25">
      <c r="A42" s="792"/>
      <c r="B42" s="825" t="s">
        <v>1265</v>
      </c>
      <c r="C42" s="825" t="s">
        <v>1266</v>
      </c>
      <c r="D42" s="826">
        <v>1</v>
      </c>
      <c r="E42" s="826">
        <v>1</v>
      </c>
      <c r="F42" s="827">
        <f>E42/D42</f>
        <v>1</v>
      </c>
      <c r="G42" s="833"/>
      <c r="H42" s="768" t="s">
        <v>147</v>
      </c>
      <c r="I42" s="800"/>
      <c r="J42" s="800"/>
      <c r="K42" s="803"/>
      <c r="L42" s="803"/>
      <c r="M42" s="833"/>
      <c r="N42" s="825" t="s">
        <v>1659</v>
      </c>
      <c r="O42" s="806"/>
      <c r="P42" s="895"/>
      <c r="Q42" s="817"/>
      <c r="R42" s="848"/>
      <c r="S42" s="820"/>
      <c r="T42" s="862"/>
    </row>
    <row r="43" spans="1:20" s="50" customFormat="1" ht="30.6" customHeight="1" x14ac:dyDescent="0.25">
      <c r="A43" s="792"/>
      <c r="B43" s="795"/>
      <c r="C43" s="889"/>
      <c r="D43" s="820"/>
      <c r="E43" s="820"/>
      <c r="F43" s="803"/>
      <c r="G43" s="833"/>
      <c r="H43" s="892" t="s">
        <v>545</v>
      </c>
      <c r="I43" s="800"/>
      <c r="J43" s="800"/>
      <c r="K43" s="803"/>
      <c r="L43" s="803"/>
      <c r="M43" s="833"/>
      <c r="N43" s="795"/>
      <c r="O43" s="806"/>
      <c r="P43" s="895"/>
      <c r="Q43" s="817"/>
      <c r="R43" s="848"/>
      <c r="S43" s="820"/>
      <c r="T43" s="862"/>
    </row>
    <row r="44" spans="1:20" s="50" customFormat="1" ht="30.6" customHeight="1" x14ac:dyDescent="0.25">
      <c r="A44" s="793"/>
      <c r="B44" s="796"/>
      <c r="C44" s="890"/>
      <c r="D44" s="821"/>
      <c r="E44" s="821"/>
      <c r="F44" s="804"/>
      <c r="G44" s="833"/>
      <c r="H44" s="893"/>
      <c r="I44" s="801"/>
      <c r="J44" s="801"/>
      <c r="K44" s="804"/>
      <c r="L44" s="804"/>
      <c r="M44" s="833"/>
      <c r="N44" s="796"/>
      <c r="O44" s="807"/>
      <c r="P44" s="896"/>
      <c r="Q44" s="818"/>
      <c r="R44" s="849"/>
      <c r="S44" s="821"/>
      <c r="T44" s="862"/>
    </row>
    <row r="45" spans="1:20" s="50" customFormat="1" ht="30.6" customHeight="1" x14ac:dyDescent="0.25">
      <c r="A45" s="826" t="s">
        <v>1267</v>
      </c>
      <c r="B45" s="888" t="s">
        <v>1268</v>
      </c>
      <c r="C45" s="888" t="s">
        <v>1269</v>
      </c>
      <c r="D45" s="826">
        <v>5</v>
      </c>
      <c r="E45" s="879">
        <v>32</v>
      </c>
      <c r="F45" s="827">
        <v>1</v>
      </c>
      <c r="G45" s="825" t="s">
        <v>1270</v>
      </c>
      <c r="H45" s="354" t="s">
        <v>1189</v>
      </c>
      <c r="I45" s="834">
        <v>5830584011.1700001</v>
      </c>
      <c r="J45" s="844">
        <v>5789998139</v>
      </c>
      <c r="K45" s="827">
        <f>J45/I45</f>
        <v>0.99303914117483816</v>
      </c>
      <c r="L45" s="908">
        <f>J45/I45</f>
        <v>0.99303914117483816</v>
      </c>
      <c r="M45" s="825" t="s">
        <v>1271</v>
      </c>
      <c r="N45" s="825" t="s">
        <v>1272</v>
      </c>
      <c r="O45" s="837">
        <v>14</v>
      </c>
      <c r="P45" s="841">
        <v>5789998139</v>
      </c>
      <c r="Q45" s="844">
        <f>J45</f>
        <v>5789998139</v>
      </c>
      <c r="R45" s="905">
        <f>Q45/P45</f>
        <v>1</v>
      </c>
      <c r="S45" s="826" t="s">
        <v>1273</v>
      </c>
      <c r="T45" s="897" t="s">
        <v>1192</v>
      </c>
    </row>
    <row r="46" spans="1:20" s="50" customFormat="1" ht="30.6" customHeight="1" x14ac:dyDescent="0.25">
      <c r="A46" s="820"/>
      <c r="B46" s="889"/>
      <c r="C46" s="889"/>
      <c r="D46" s="820"/>
      <c r="E46" s="880"/>
      <c r="F46" s="803"/>
      <c r="G46" s="795"/>
      <c r="H46" s="354" t="s">
        <v>225</v>
      </c>
      <c r="I46" s="800"/>
      <c r="J46" s="845"/>
      <c r="K46" s="803"/>
      <c r="L46" s="909"/>
      <c r="M46" s="795"/>
      <c r="N46" s="795"/>
      <c r="O46" s="806"/>
      <c r="P46" s="842"/>
      <c r="Q46" s="845"/>
      <c r="R46" s="906"/>
      <c r="S46" s="820"/>
      <c r="T46" s="898"/>
    </row>
    <row r="47" spans="1:20" s="50" customFormat="1" ht="30.6" customHeight="1" x14ac:dyDescent="0.25">
      <c r="A47" s="820"/>
      <c r="B47" s="889"/>
      <c r="C47" s="889"/>
      <c r="D47" s="820"/>
      <c r="E47" s="880"/>
      <c r="F47" s="803"/>
      <c r="G47" s="795"/>
      <c r="H47" s="354" t="s">
        <v>1264</v>
      </c>
      <c r="I47" s="800"/>
      <c r="J47" s="845"/>
      <c r="K47" s="803"/>
      <c r="L47" s="909"/>
      <c r="M47" s="795"/>
      <c r="N47" s="795"/>
      <c r="O47" s="806"/>
      <c r="P47" s="842"/>
      <c r="Q47" s="845"/>
      <c r="R47" s="906"/>
      <c r="S47" s="820"/>
      <c r="T47" s="898"/>
    </row>
    <row r="48" spans="1:20" s="50" customFormat="1" ht="30.6" customHeight="1" x14ac:dyDescent="0.25">
      <c r="A48" s="820"/>
      <c r="B48" s="889"/>
      <c r="C48" s="889"/>
      <c r="D48" s="820"/>
      <c r="E48" s="880"/>
      <c r="F48" s="803"/>
      <c r="G48" s="795"/>
      <c r="H48" s="354" t="s">
        <v>545</v>
      </c>
      <c r="I48" s="800"/>
      <c r="J48" s="845"/>
      <c r="K48" s="803"/>
      <c r="L48" s="909"/>
      <c r="M48" s="795"/>
      <c r="N48" s="795"/>
      <c r="O48" s="806"/>
      <c r="P48" s="842"/>
      <c r="Q48" s="845"/>
      <c r="R48" s="906"/>
      <c r="S48" s="820"/>
      <c r="T48" s="898"/>
    </row>
    <row r="49" spans="1:20" s="50" customFormat="1" ht="30.6" customHeight="1" x14ac:dyDescent="0.25">
      <c r="A49" s="820"/>
      <c r="B49" s="889"/>
      <c r="C49" s="889"/>
      <c r="D49" s="820"/>
      <c r="E49" s="880"/>
      <c r="F49" s="803"/>
      <c r="G49" s="795"/>
      <c r="H49" s="354" t="s">
        <v>147</v>
      </c>
      <c r="I49" s="800"/>
      <c r="J49" s="845"/>
      <c r="K49" s="803"/>
      <c r="L49" s="909"/>
      <c r="M49" s="795"/>
      <c r="N49" s="795"/>
      <c r="O49" s="806"/>
      <c r="P49" s="842"/>
      <c r="Q49" s="845"/>
      <c r="R49" s="906"/>
      <c r="S49" s="820"/>
      <c r="T49" s="898"/>
    </row>
    <row r="50" spans="1:20" s="50" customFormat="1" ht="30.6" customHeight="1" x14ac:dyDescent="0.25">
      <c r="A50" s="821"/>
      <c r="B50" s="890"/>
      <c r="C50" s="890"/>
      <c r="D50" s="821"/>
      <c r="E50" s="881"/>
      <c r="F50" s="804"/>
      <c r="G50" s="796"/>
      <c r="H50" s="354" t="s">
        <v>1207</v>
      </c>
      <c r="I50" s="801"/>
      <c r="J50" s="846"/>
      <c r="K50" s="804"/>
      <c r="L50" s="910"/>
      <c r="M50" s="796"/>
      <c r="N50" s="796"/>
      <c r="O50" s="807"/>
      <c r="P50" s="843"/>
      <c r="Q50" s="846"/>
      <c r="R50" s="907"/>
      <c r="S50" s="821"/>
      <c r="T50" s="899"/>
    </row>
    <row r="51" spans="1:20" ht="28.15" customHeight="1" x14ac:dyDescent="0.25">
      <c r="A51" s="900" t="s">
        <v>1274</v>
      </c>
      <c r="B51" s="888" t="s">
        <v>1275</v>
      </c>
      <c r="C51" s="888" t="s">
        <v>1276</v>
      </c>
      <c r="D51" s="903">
        <v>1</v>
      </c>
      <c r="E51" s="903">
        <v>14</v>
      </c>
      <c r="F51" s="904">
        <v>1</v>
      </c>
      <c r="G51" s="825" t="s">
        <v>1277</v>
      </c>
      <c r="H51" s="354" t="s">
        <v>225</v>
      </c>
      <c r="I51" s="834">
        <v>3545372302.9299998</v>
      </c>
      <c r="J51" s="834">
        <v>3545372303.9299998</v>
      </c>
      <c r="K51" s="827">
        <f>J51/I51</f>
        <v>1.0000000002820579</v>
      </c>
      <c r="L51" s="827">
        <f>J51/I51</f>
        <v>1.0000000002820579</v>
      </c>
      <c r="M51" s="825" t="s">
        <v>1278</v>
      </c>
      <c r="N51" s="825" t="s">
        <v>1279</v>
      </c>
      <c r="O51" s="837">
        <v>51</v>
      </c>
      <c r="P51" s="894">
        <v>3545372303.9299998</v>
      </c>
      <c r="Q51" s="875">
        <f>J51</f>
        <v>3545372303.9299998</v>
      </c>
      <c r="R51" s="847">
        <f>Q51/P51</f>
        <v>1</v>
      </c>
      <c r="S51" s="826" t="s">
        <v>1280</v>
      </c>
      <c r="T51" s="897" t="s">
        <v>1192</v>
      </c>
    </row>
    <row r="52" spans="1:20" ht="28.15" customHeight="1" x14ac:dyDescent="0.25">
      <c r="A52" s="901"/>
      <c r="B52" s="890"/>
      <c r="C52" s="890"/>
      <c r="D52" s="903"/>
      <c r="E52" s="903"/>
      <c r="F52" s="904"/>
      <c r="G52" s="795"/>
      <c r="H52" s="354" t="s">
        <v>545</v>
      </c>
      <c r="I52" s="800"/>
      <c r="J52" s="800"/>
      <c r="K52" s="803"/>
      <c r="L52" s="803"/>
      <c r="M52" s="795"/>
      <c r="N52" s="796"/>
      <c r="O52" s="806"/>
      <c r="P52" s="895"/>
      <c r="Q52" s="817"/>
      <c r="R52" s="848"/>
      <c r="S52" s="820"/>
      <c r="T52" s="898"/>
    </row>
    <row r="53" spans="1:20" ht="35.450000000000003" customHeight="1" x14ac:dyDescent="0.25">
      <c r="A53" s="901"/>
      <c r="B53" s="888" t="s">
        <v>1281</v>
      </c>
      <c r="C53" s="888" t="s">
        <v>1282</v>
      </c>
      <c r="D53" s="826">
        <v>4</v>
      </c>
      <c r="E53" s="826">
        <v>5</v>
      </c>
      <c r="F53" s="827">
        <v>1</v>
      </c>
      <c r="G53" s="795"/>
      <c r="H53" s="354" t="s">
        <v>147</v>
      </c>
      <c r="I53" s="800"/>
      <c r="J53" s="800"/>
      <c r="K53" s="803"/>
      <c r="L53" s="803"/>
      <c r="M53" s="795"/>
      <c r="N53" s="825" t="s">
        <v>1283</v>
      </c>
      <c r="O53" s="806"/>
      <c r="P53" s="895"/>
      <c r="Q53" s="817"/>
      <c r="R53" s="848"/>
      <c r="S53" s="820"/>
      <c r="T53" s="898"/>
    </row>
    <row r="54" spans="1:20" ht="35.450000000000003" customHeight="1" x14ac:dyDescent="0.25">
      <c r="A54" s="901"/>
      <c r="B54" s="889"/>
      <c r="C54" s="889"/>
      <c r="D54" s="820"/>
      <c r="E54" s="820"/>
      <c r="F54" s="803"/>
      <c r="G54" s="795"/>
      <c r="H54" s="354" t="s">
        <v>249</v>
      </c>
      <c r="I54" s="800"/>
      <c r="J54" s="800"/>
      <c r="K54" s="803"/>
      <c r="L54" s="803"/>
      <c r="M54" s="795"/>
      <c r="N54" s="795"/>
      <c r="O54" s="806"/>
      <c r="P54" s="895"/>
      <c r="Q54" s="817"/>
      <c r="R54" s="848"/>
      <c r="S54" s="820"/>
      <c r="T54" s="898"/>
    </row>
    <row r="55" spans="1:20" ht="35.450000000000003" customHeight="1" x14ac:dyDescent="0.25">
      <c r="A55" s="901"/>
      <c r="B55" s="890"/>
      <c r="C55" s="890"/>
      <c r="D55" s="821"/>
      <c r="E55" s="821"/>
      <c r="F55" s="804"/>
      <c r="G55" s="795"/>
      <c r="H55" s="354" t="s">
        <v>1207</v>
      </c>
      <c r="I55" s="800"/>
      <c r="J55" s="800"/>
      <c r="K55" s="803"/>
      <c r="L55" s="803"/>
      <c r="M55" s="795"/>
      <c r="N55" s="795"/>
      <c r="O55" s="806"/>
      <c r="P55" s="895"/>
      <c r="Q55" s="817"/>
      <c r="R55" s="848"/>
      <c r="S55" s="820"/>
      <c r="T55" s="898"/>
    </row>
    <row r="56" spans="1:20" ht="43.15" customHeight="1" x14ac:dyDescent="0.25">
      <c r="A56" s="901"/>
      <c r="B56" s="888" t="s">
        <v>1284</v>
      </c>
      <c r="C56" s="888" t="s">
        <v>1285</v>
      </c>
      <c r="D56" s="826">
        <v>1</v>
      </c>
      <c r="E56" s="826">
        <v>1</v>
      </c>
      <c r="F56" s="827">
        <f>E56/D56</f>
        <v>1</v>
      </c>
      <c r="G56" s="795"/>
      <c r="H56" s="354" t="s">
        <v>1264</v>
      </c>
      <c r="I56" s="800"/>
      <c r="J56" s="800"/>
      <c r="K56" s="803"/>
      <c r="L56" s="803"/>
      <c r="M56" s="795"/>
      <c r="N56" s="796"/>
      <c r="O56" s="806"/>
      <c r="P56" s="895"/>
      <c r="Q56" s="817"/>
      <c r="R56" s="848"/>
      <c r="S56" s="820"/>
      <c r="T56" s="898"/>
    </row>
    <row r="57" spans="1:20" ht="58.9" customHeight="1" x14ac:dyDescent="0.25">
      <c r="A57" s="902"/>
      <c r="B57" s="890"/>
      <c r="C57" s="890"/>
      <c r="D57" s="821"/>
      <c r="E57" s="821"/>
      <c r="F57" s="804"/>
      <c r="G57" s="796"/>
      <c r="H57" s="354" t="s">
        <v>1189</v>
      </c>
      <c r="I57" s="801"/>
      <c r="J57" s="801"/>
      <c r="K57" s="804"/>
      <c r="L57" s="804"/>
      <c r="M57" s="796"/>
      <c r="N57" s="49" t="s">
        <v>1286</v>
      </c>
      <c r="O57" s="807"/>
      <c r="P57" s="896"/>
      <c r="Q57" s="818"/>
      <c r="R57" s="849"/>
      <c r="S57" s="821"/>
      <c r="T57" s="899"/>
    </row>
    <row r="58" spans="1:20" s="50" customFormat="1" ht="41.45" customHeight="1" x14ac:dyDescent="0.25">
      <c r="A58" s="832" t="s">
        <v>1287</v>
      </c>
      <c r="B58" s="825" t="s">
        <v>1288</v>
      </c>
      <c r="C58" s="825" t="s">
        <v>1289</v>
      </c>
      <c r="D58" s="826">
        <v>9</v>
      </c>
      <c r="E58" s="826">
        <v>10</v>
      </c>
      <c r="F58" s="827">
        <v>1</v>
      </c>
      <c r="G58" s="825" t="s">
        <v>1290</v>
      </c>
      <c r="H58" s="354" t="s">
        <v>545</v>
      </c>
      <c r="I58" s="834">
        <v>130227617.33</v>
      </c>
      <c r="J58" s="834">
        <v>129479999.33</v>
      </c>
      <c r="K58" s="827">
        <f>J58/I58</f>
        <v>0.99425914398705828</v>
      </c>
      <c r="L58" s="827">
        <f>J58/I58</f>
        <v>0.99425914398705828</v>
      </c>
      <c r="M58" s="825" t="s">
        <v>1291</v>
      </c>
      <c r="N58" s="825" t="s">
        <v>1292</v>
      </c>
      <c r="O58" s="837">
        <v>10</v>
      </c>
      <c r="P58" s="894">
        <v>129479999</v>
      </c>
      <c r="Q58" s="875">
        <f>J58</f>
        <v>129479999.33</v>
      </c>
      <c r="R58" s="847">
        <f>Q58/P58</f>
        <v>1.0000000025486562</v>
      </c>
      <c r="S58" s="826" t="s">
        <v>1293</v>
      </c>
      <c r="T58" s="831" t="s">
        <v>1192</v>
      </c>
    </row>
    <row r="59" spans="1:20" s="50" customFormat="1" ht="41.45" customHeight="1" x14ac:dyDescent="0.25">
      <c r="A59" s="792"/>
      <c r="B59" s="795"/>
      <c r="C59" s="795"/>
      <c r="D59" s="820"/>
      <c r="E59" s="820"/>
      <c r="F59" s="803"/>
      <c r="G59" s="795"/>
      <c r="H59" s="354" t="s">
        <v>249</v>
      </c>
      <c r="I59" s="800"/>
      <c r="J59" s="800"/>
      <c r="K59" s="803"/>
      <c r="L59" s="803"/>
      <c r="M59" s="795"/>
      <c r="N59" s="795"/>
      <c r="O59" s="806"/>
      <c r="P59" s="895"/>
      <c r="Q59" s="817"/>
      <c r="R59" s="848"/>
      <c r="S59" s="820"/>
      <c r="T59" s="823"/>
    </row>
    <row r="60" spans="1:20" s="50" customFormat="1" ht="41.45" customHeight="1" x14ac:dyDescent="0.25">
      <c r="A60" s="793"/>
      <c r="B60" s="796"/>
      <c r="C60" s="796"/>
      <c r="D60" s="821"/>
      <c r="E60" s="821"/>
      <c r="F60" s="804"/>
      <c r="G60" s="796"/>
      <c r="H60" s="354" t="s">
        <v>147</v>
      </c>
      <c r="I60" s="801"/>
      <c r="J60" s="801"/>
      <c r="K60" s="804"/>
      <c r="L60" s="804"/>
      <c r="M60" s="796"/>
      <c r="N60" s="796"/>
      <c r="O60" s="807"/>
      <c r="P60" s="896"/>
      <c r="Q60" s="818"/>
      <c r="R60" s="849"/>
      <c r="S60" s="821"/>
      <c r="T60" s="824"/>
    </row>
    <row r="61" spans="1:20" s="50" customFormat="1" ht="25.15" customHeight="1" x14ac:dyDescent="0.25">
      <c r="A61" s="832" t="s">
        <v>1294</v>
      </c>
      <c r="B61" s="825" t="s">
        <v>1295</v>
      </c>
      <c r="C61" s="825" t="s">
        <v>1296</v>
      </c>
      <c r="D61" s="826">
        <v>1</v>
      </c>
      <c r="E61" s="826">
        <v>1</v>
      </c>
      <c r="F61" s="827">
        <f>E61/D61</f>
        <v>1</v>
      </c>
      <c r="G61" s="825" t="s">
        <v>1297</v>
      </c>
      <c r="H61" s="354" t="s">
        <v>1298</v>
      </c>
      <c r="I61" s="876">
        <v>317627234.11000001</v>
      </c>
      <c r="J61" s="876">
        <v>0</v>
      </c>
      <c r="K61" s="827">
        <f>J61/I61</f>
        <v>0</v>
      </c>
      <c r="L61" s="827">
        <f>J61/I61</f>
        <v>0</v>
      </c>
      <c r="M61" s="825" t="s">
        <v>1299</v>
      </c>
      <c r="N61" s="825" t="s">
        <v>1300</v>
      </c>
      <c r="O61" s="837">
        <v>0</v>
      </c>
      <c r="P61" s="872">
        <f>[1]InfMesPptoCDP.rpt!$G$372</f>
        <v>0</v>
      </c>
      <c r="Q61" s="875">
        <f>J61</f>
        <v>0</v>
      </c>
      <c r="R61" s="859">
        <v>0</v>
      </c>
      <c r="S61" s="919" t="s">
        <v>1301</v>
      </c>
      <c r="T61" s="831" t="s">
        <v>1192</v>
      </c>
    </row>
    <row r="62" spans="1:20" s="50" customFormat="1" ht="25.15" customHeight="1" x14ac:dyDescent="0.25">
      <c r="A62" s="792"/>
      <c r="B62" s="795"/>
      <c r="C62" s="795"/>
      <c r="D62" s="820"/>
      <c r="E62" s="820"/>
      <c r="F62" s="803"/>
      <c r="G62" s="795"/>
      <c r="H62" s="354" t="s">
        <v>249</v>
      </c>
      <c r="I62" s="877"/>
      <c r="J62" s="877"/>
      <c r="K62" s="803"/>
      <c r="L62" s="803"/>
      <c r="M62" s="795"/>
      <c r="N62" s="795"/>
      <c r="O62" s="806"/>
      <c r="P62" s="873"/>
      <c r="Q62" s="817"/>
      <c r="R62" s="860"/>
      <c r="S62" s="920"/>
      <c r="T62" s="823"/>
    </row>
    <row r="63" spans="1:20" s="50" customFormat="1" ht="25.15" customHeight="1" thickBot="1" x14ac:dyDescent="0.3">
      <c r="A63" s="792"/>
      <c r="B63" s="911"/>
      <c r="C63" s="911"/>
      <c r="D63" s="820"/>
      <c r="E63" s="820"/>
      <c r="F63" s="803"/>
      <c r="G63" s="795"/>
      <c r="H63" s="769" t="s">
        <v>1264</v>
      </c>
      <c r="I63" s="877"/>
      <c r="J63" s="877"/>
      <c r="K63" s="803"/>
      <c r="L63" s="803"/>
      <c r="M63" s="795"/>
      <c r="N63" s="795"/>
      <c r="O63" s="806"/>
      <c r="P63" s="873"/>
      <c r="Q63" s="817"/>
      <c r="R63" s="860"/>
      <c r="S63" s="920"/>
      <c r="T63" s="921"/>
    </row>
    <row r="64" spans="1:20" s="62" customFormat="1" ht="19.149999999999999" customHeight="1" thickBot="1" x14ac:dyDescent="0.3">
      <c r="A64" s="922" t="s">
        <v>61</v>
      </c>
      <c r="B64" s="922"/>
      <c r="C64" s="923"/>
      <c r="D64" s="923"/>
      <c r="E64" s="424"/>
      <c r="F64" s="24">
        <v>0.84</v>
      </c>
      <c r="G64" s="30"/>
      <c r="H64" s="356"/>
      <c r="I64" s="53">
        <f>SUM(I8:I63)</f>
        <v>60108092878.690002</v>
      </c>
      <c r="J64" s="53">
        <f>SUM(J8:J63)</f>
        <v>46796356175.300003</v>
      </c>
      <c r="K64" s="26">
        <f>J64/I64</f>
        <v>0.77853669837345008</v>
      </c>
      <c r="L64" s="26">
        <v>0.45</v>
      </c>
      <c r="M64" s="26"/>
      <c r="N64" s="30"/>
      <c r="O64" s="556">
        <f>O61+O58+O51+O45+O37+O36+O33+O27+O23+O8+O20</f>
        <v>470</v>
      </c>
      <c r="P64" s="53">
        <f>SUM(P8:P63)</f>
        <v>59669330434.559998</v>
      </c>
      <c r="Q64" s="53">
        <f>SUM(Q8:Q63)</f>
        <v>46796356175.300003</v>
      </c>
      <c r="R64" s="26">
        <f>Q64:Q65/P64</f>
        <v>0.78426145952185733</v>
      </c>
      <c r="S64" s="56"/>
      <c r="T64" s="56"/>
    </row>
    <row r="65" spans="1:20" ht="19.149999999999999" customHeight="1" x14ac:dyDescent="0.25">
      <c r="A65" s="915" t="s">
        <v>62</v>
      </c>
      <c r="B65" s="916"/>
      <c r="C65" s="917"/>
      <c r="D65" s="918"/>
      <c r="E65" s="915"/>
      <c r="F65" s="916"/>
      <c r="G65" s="434"/>
      <c r="H65" s="426"/>
      <c r="I65" s="32"/>
      <c r="J65" s="32"/>
      <c r="K65" s="34"/>
      <c r="L65" s="34"/>
      <c r="M65" s="34"/>
      <c r="N65" s="434"/>
      <c r="O65" s="557"/>
      <c r="P65" s="32"/>
      <c r="Q65" s="435"/>
      <c r="R65" s="34"/>
      <c r="S65" s="58"/>
      <c r="T65" s="434"/>
    </row>
    <row r="66" spans="1:20" s="50" customFormat="1" ht="19.149999999999999" customHeight="1" x14ac:dyDescent="0.25">
      <c r="A66" s="912"/>
      <c r="B66" s="913"/>
      <c r="C66" s="912"/>
      <c r="D66" s="914"/>
      <c r="E66" s="912"/>
      <c r="F66" s="913"/>
      <c r="G66" s="1562"/>
      <c r="H66" s="1562"/>
      <c r="I66" s="770"/>
      <c r="J66" s="357"/>
      <c r="K66" s="358"/>
      <c r="L66" s="358"/>
      <c r="M66" s="358"/>
      <c r="N66" s="1562"/>
      <c r="O66" s="565"/>
      <c r="P66" s="770"/>
      <c r="Q66" s="1563"/>
      <c r="R66" s="358"/>
      <c r="S66" s="762"/>
      <c r="T66" s="1562"/>
    </row>
    <row r="67" spans="1:20" ht="19.149999999999999" customHeight="1" x14ac:dyDescent="0.25">
      <c r="A67" s="912" t="s">
        <v>64</v>
      </c>
      <c r="B67" s="913"/>
      <c r="C67" s="912" t="s">
        <v>1302</v>
      </c>
      <c r="D67" s="914"/>
      <c r="E67" s="912"/>
      <c r="F67" s="913"/>
      <c r="G67" s="442"/>
      <c r="H67" s="35"/>
      <c r="I67" s="444"/>
      <c r="J67" s="98"/>
      <c r="K67" s="99"/>
      <c r="L67" s="38"/>
      <c r="M67" s="38"/>
      <c r="N67" s="35"/>
      <c r="O67" s="558"/>
      <c r="P67" s="36"/>
      <c r="Q67" s="80"/>
      <c r="R67" s="38"/>
      <c r="S67" s="45"/>
      <c r="T67" s="35"/>
    </row>
    <row r="68" spans="1:20" ht="14.25" hidden="1" customHeight="1" x14ac:dyDescent="0.25">
      <c r="H68" s="443"/>
    </row>
    <row r="69" spans="1:20" hidden="1" x14ac:dyDescent="0.25"/>
    <row r="70" spans="1:20" hidden="1" x14ac:dyDescent="0.25"/>
    <row r="71" spans="1:20" hidden="1" x14ac:dyDescent="0.25"/>
    <row r="72" spans="1:20" hidden="1" x14ac:dyDescent="0.25"/>
    <row r="73" spans="1:20" hidden="1" x14ac:dyDescent="0.25"/>
    <row r="74" spans="1:20" hidden="1" x14ac:dyDescent="0.25"/>
    <row r="75" spans="1:20" hidden="1" x14ac:dyDescent="0.25"/>
    <row r="76" spans="1:20" hidden="1" x14ac:dyDescent="0.25"/>
    <row r="77" spans="1:20" hidden="1" x14ac:dyDescent="0.25"/>
    <row r="78" spans="1:20" hidden="1" x14ac:dyDescent="0.25"/>
    <row r="79" spans="1:20" hidden="1"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sheetData>
  <mergeCells count="270">
    <mergeCell ref="A58:A60"/>
    <mergeCell ref="B58:B60"/>
    <mergeCell ref="C58:C60"/>
    <mergeCell ref="D58:D60"/>
    <mergeCell ref="E58:E60"/>
    <mergeCell ref="S58:S60"/>
    <mergeCell ref="T58:T60"/>
    <mergeCell ref="A61:A63"/>
    <mergeCell ref="A67:B67"/>
    <mergeCell ref="C67:D67"/>
    <mergeCell ref="E67:F67"/>
    <mergeCell ref="A65:B65"/>
    <mergeCell ref="C65:D65"/>
    <mergeCell ref="E65:F65"/>
    <mergeCell ref="A66:B66"/>
    <mergeCell ref="C66:D66"/>
    <mergeCell ref="E66:F66"/>
    <mergeCell ref="P61:P63"/>
    <mergeCell ref="Q61:Q63"/>
    <mergeCell ref="R61:R63"/>
    <mergeCell ref="S61:S63"/>
    <mergeCell ref="T61:T63"/>
    <mergeCell ref="A64:B64"/>
    <mergeCell ref="C64:D64"/>
    <mergeCell ref="J61:J63"/>
    <mergeCell ref="K61:K63"/>
    <mergeCell ref="L61:L63"/>
    <mergeCell ref="M61:M63"/>
    <mergeCell ref="N61:N63"/>
    <mergeCell ref="O61:O63"/>
    <mergeCell ref="B61:B63"/>
    <mergeCell ref="C61:C63"/>
    <mergeCell ref="D61:D63"/>
    <mergeCell ref="E61:E63"/>
    <mergeCell ref="F61:F63"/>
    <mergeCell ref="G61:G63"/>
    <mergeCell ref="I61:I63"/>
    <mergeCell ref="M58:M60"/>
    <mergeCell ref="N58:N60"/>
    <mergeCell ref="J58:J60"/>
    <mergeCell ref="K58:K60"/>
    <mergeCell ref="L58:L60"/>
    <mergeCell ref="O58:O60"/>
    <mergeCell ref="P58:P60"/>
    <mergeCell ref="Q58:Q60"/>
    <mergeCell ref="R58:R60"/>
    <mergeCell ref="F58:F60"/>
    <mergeCell ref="G58:G60"/>
    <mergeCell ref="I58:I60"/>
    <mergeCell ref="Q51:Q57"/>
    <mergeCell ref="R51:R57"/>
    <mergeCell ref="S51:S57"/>
    <mergeCell ref="T51:T57"/>
    <mergeCell ref="B53:B55"/>
    <mergeCell ref="C53:C55"/>
    <mergeCell ref="D53:D55"/>
    <mergeCell ref="E53:E55"/>
    <mergeCell ref="F53:F55"/>
    <mergeCell ref="N53:N56"/>
    <mergeCell ref="K51:K57"/>
    <mergeCell ref="L51:L57"/>
    <mergeCell ref="M51:M57"/>
    <mergeCell ref="N51:N52"/>
    <mergeCell ref="O51:O57"/>
    <mergeCell ref="P51:P57"/>
    <mergeCell ref="B56:B57"/>
    <mergeCell ref="C56:C57"/>
    <mergeCell ref="D56:D57"/>
    <mergeCell ref="E56:E57"/>
    <mergeCell ref="F56:F57"/>
    <mergeCell ref="T45:T50"/>
    <mergeCell ref="A51:A57"/>
    <mergeCell ref="B51:B52"/>
    <mergeCell ref="C51:C52"/>
    <mergeCell ref="D51:D52"/>
    <mergeCell ref="E51:E52"/>
    <mergeCell ref="F51:F52"/>
    <mergeCell ref="G51:G57"/>
    <mergeCell ref="I51:I57"/>
    <mergeCell ref="J51:J57"/>
    <mergeCell ref="N45:N50"/>
    <mergeCell ref="O45:O50"/>
    <mergeCell ref="P45:P50"/>
    <mergeCell ref="Q45:Q50"/>
    <mergeCell ref="R45:R50"/>
    <mergeCell ref="S45:S50"/>
    <mergeCell ref="G45:G50"/>
    <mergeCell ref="I45:I50"/>
    <mergeCell ref="J45:J50"/>
    <mergeCell ref="K45:K50"/>
    <mergeCell ref="L45:L50"/>
    <mergeCell ref="M45:M50"/>
    <mergeCell ref="A45:A50"/>
    <mergeCell ref="B45:B50"/>
    <mergeCell ref="A37:A44"/>
    <mergeCell ref="B37:B41"/>
    <mergeCell ref="C37:C41"/>
    <mergeCell ref="D37:D41"/>
    <mergeCell ref="E37:E41"/>
    <mergeCell ref="F37:F41"/>
    <mergeCell ref="O33:O35"/>
    <mergeCell ref="P33:P35"/>
    <mergeCell ref="C45:C50"/>
    <mergeCell ref="D45:D50"/>
    <mergeCell ref="E45:E50"/>
    <mergeCell ref="F45:F50"/>
    <mergeCell ref="H38:H39"/>
    <mergeCell ref="B42:B44"/>
    <mergeCell ref="C42:C44"/>
    <mergeCell ref="D42:D44"/>
    <mergeCell ref="E42:E44"/>
    <mergeCell ref="F42:F44"/>
    <mergeCell ref="N42:N44"/>
    <mergeCell ref="H43:H44"/>
    <mergeCell ref="N37:N41"/>
    <mergeCell ref="O37:O44"/>
    <mergeCell ref="P37:P44"/>
    <mergeCell ref="G37:G44"/>
    <mergeCell ref="S33:S35"/>
    <mergeCell ref="T33:T35"/>
    <mergeCell ref="I33:I35"/>
    <mergeCell ref="J33:J35"/>
    <mergeCell ref="K33:K35"/>
    <mergeCell ref="L33:L35"/>
    <mergeCell ref="M33:M35"/>
    <mergeCell ref="N33:N35"/>
    <mergeCell ref="M37:M44"/>
    <mergeCell ref="T37:T44"/>
    <mergeCell ref="Q37:Q44"/>
    <mergeCell ref="R37:R44"/>
    <mergeCell ref="S37:S44"/>
    <mergeCell ref="I37:I44"/>
    <mergeCell ref="J37:J44"/>
    <mergeCell ref="K37:K44"/>
    <mergeCell ref="L37:L44"/>
    <mergeCell ref="T27:T32"/>
    <mergeCell ref="N28:N29"/>
    <mergeCell ref="H30:H32"/>
    <mergeCell ref="A33:A35"/>
    <mergeCell ref="B33:B35"/>
    <mergeCell ref="C33:C35"/>
    <mergeCell ref="D33:D35"/>
    <mergeCell ref="E33:E35"/>
    <mergeCell ref="F33:F35"/>
    <mergeCell ref="G33:G35"/>
    <mergeCell ref="M27:M32"/>
    <mergeCell ref="O27:O32"/>
    <mergeCell ref="P27:P32"/>
    <mergeCell ref="Q27:Q32"/>
    <mergeCell ref="R27:R32"/>
    <mergeCell ref="S27:S32"/>
    <mergeCell ref="A27:A32"/>
    <mergeCell ref="G27:G32"/>
    <mergeCell ref="I27:I32"/>
    <mergeCell ref="J27:J32"/>
    <mergeCell ref="K27:K32"/>
    <mergeCell ref="L27:L32"/>
    <mergeCell ref="Q33:Q35"/>
    <mergeCell ref="R33:R35"/>
    <mergeCell ref="Q23:Q26"/>
    <mergeCell ref="R23:R26"/>
    <mergeCell ref="S23:S26"/>
    <mergeCell ref="T23:T26"/>
    <mergeCell ref="B24:B25"/>
    <mergeCell ref="C24:C25"/>
    <mergeCell ref="D24:D25"/>
    <mergeCell ref="E24:E25"/>
    <mergeCell ref="F24:F25"/>
    <mergeCell ref="N24:N25"/>
    <mergeCell ref="T20:T22"/>
    <mergeCell ref="A23:A26"/>
    <mergeCell ref="G23:G26"/>
    <mergeCell ref="I23:I26"/>
    <mergeCell ref="J23:J26"/>
    <mergeCell ref="K23:K26"/>
    <mergeCell ref="L23:L26"/>
    <mergeCell ref="M23:M26"/>
    <mergeCell ref="O23:O26"/>
    <mergeCell ref="P23:P26"/>
    <mergeCell ref="N20:N22"/>
    <mergeCell ref="O20:O22"/>
    <mergeCell ref="P20:P22"/>
    <mergeCell ref="Q20:Q22"/>
    <mergeCell ref="R20:R22"/>
    <mergeCell ref="S20:S22"/>
    <mergeCell ref="G20:G22"/>
    <mergeCell ref="I20:I22"/>
    <mergeCell ref="J20:J22"/>
    <mergeCell ref="K20:K22"/>
    <mergeCell ref="L20:L22"/>
    <mergeCell ref="M20:M22"/>
    <mergeCell ref="A20:A22"/>
    <mergeCell ref="B20:B22"/>
    <mergeCell ref="F15:F16"/>
    <mergeCell ref="C20:C22"/>
    <mergeCell ref="D20:D22"/>
    <mergeCell ref="E20:E22"/>
    <mergeCell ref="F20:F22"/>
    <mergeCell ref="B17:B18"/>
    <mergeCell ref="C17:C18"/>
    <mergeCell ref="D17:D18"/>
    <mergeCell ref="E17:E18"/>
    <mergeCell ref="F17:F18"/>
    <mergeCell ref="T8:T19"/>
    <mergeCell ref="B9:B10"/>
    <mergeCell ref="C9:C10"/>
    <mergeCell ref="D9:D10"/>
    <mergeCell ref="E9:E10"/>
    <mergeCell ref="F9:F10"/>
    <mergeCell ref="B11:B12"/>
    <mergeCell ref="C11:C12"/>
    <mergeCell ref="D11:D12"/>
    <mergeCell ref="E11:E12"/>
    <mergeCell ref="F11:F12"/>
    <mergeCell ref="H11:H14"/>
    <mergeCell ref="N11:N12"/>
    <mergeCell ref="B13:B14"/>
    <mergeCell ref="C13:C14"/>
    <mergeCell ref="N18:N19"/>
    <mergeCell ref="D13:D14"/>
    <mergeCell ref="E13:E14"/>
    <mergeCell ref="F13:F14"/>
    <mergeCell ref="N13:N15"/>
    <mergeCell ref="B15:B16"/>
    <mergeCell ref="C15:C16"/>
    <mergeCell ref="D15:D16"/>
    <mergeCell ref="E15:E16"/>
    <mergeCell ref="I6:I7"/>
    <mergeCell ref="J6:J7"/>
    <mergeCell ref="K6:K7"/>
    <mergeCell ref="L6:L7"/>
    <mergeCell ref="M6:M7"/>
    <mergeCell ref="P8:P19"/>
    <mergeCell ref="Q8:Q19"/>
    <mergeCell ref="R8:R19"/>
    <mergeCell ref="S8:S19"/>
    <mergeCell ref="N8:N10"/>
    <mergeCell ref="A6:A7"/>
    <mergeCell ref="B6:B7"/>
    <mergeCell ref="C6:C7"/>
    <mergeCell ref="D6:D7"/>
    <mergeCell ref="E6:E7"/>
    <mergeCell ref="F6:F7"/>
    <mergeCell ref="G6:G7"/>
    <mergeCell ref="T6:T7"/>
    <mergeCell ref="A8:A19"/>
    <mergeCell ref="G8:G19"/>
    <mergeCell ref="H8:H10"/>
    <mergeCell ref="I8:I19"/>
    <mergeCell ref="J8:J19"/>
    <mergeCell ref="K8:K19"/>
    <mergeCell ref="L8:L19"/>
    <mergeCell ref="M8:M19"/>
    <mergeCell ref="O8:O19"/>
    <mergeCell ref="N6:N7"/>
    <mergeCell ref="O6:O7"/>
    <mergeCell ref="P6:P7"/>
    <mergeCell ref="Q6:Q7"/>
    <mergeCell ref="R6:R7"/>
    <mergeCell ref="S6:S7"/>
    <mergeCell ref="H6:H7"/>
    <mergeCell ref="A2:T2"/>
    <mergeCell ref="A3:T3"/>
    <mergeCell ref="A4:F4"/>
    <mergeCell ref="G4:L4"/>
    <mergeCell ref="N4:O4"/>
    <mergeCell ref="P4:T4"/>
    <mergeCell ref="A5:F5"/>
    <mergeCell ref="G5:N5"/>
    <mergeCell ref="O5:T5"/>
  </mergeCells>
  <pageMargins left="1.299212598425197" right="0.11811023622047245" top="0.74803149606299213" bottom="0.74803149606299213" header="0.31496062992125984" footer="0.31496062992125984"/>
  <pageSetup paperSize="5" scale="5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showGridLines="0" topLeftCell="C67" zoomScale="80" zoomScaleNormal="80" workbookViewId="0">
      <selection activeCell="M73" sqref="M73"/>
    </sheetView>
  </sheetViews>
  <sheetFormatPr baseColWidth="10" defaultColWidth="11.42578125" defaultRowHeight="12.75" x14ac:dyDescent="0.2"/>
  <cols>
    <col min="1" max="1" width="21.7109375" style="560" customWidth="1"/>
    <col min="2" max="2" width="37.28515625" style="554" customWidth="1"/>
    <col min="3" max="3" width="29" style="554" customWidth="1"/>
    <col min="4" max="4" width="18.140625" style="560" customWidth="1"/>
    <col min="5" max="5" width="15.85546875" style="560" customWidth="1"/>
    <col min="6" max="6" width="13.7109375" style="665" customWidth="1"/>
    <col min="7" max="7" width="30.5703125" style="554" hidden="1" customWidth="1"/>
    <col min="8" max="8" width="33.140625" style="560" hidden="1" customWidth="1"/>
    <col min="9" max="9" width="18.42578125" style="561" hidden="1" customWidth="1"/>
    <col min="10" max="10" width="19" style="561" hidden="1" customWidth="1"/>
    <col min="11" max="11" width="14.28515625" style="665" hidden="1" customWidth="1"/>
    <col min="12" max="12" width="29.85546875" style="554" hidden="1" customWidth="1"/>
    <col min="13" max="13" width="49.28515625" style="666" customWidth="1"/>
    <col min="14" max="14" width="14.42578125" style="554" customWidth="1"/>
    <col min="15" max="15" width="20.28515625" style="667" customWidth="1"/>
    <col min="16" max="16" width="17.28515625" style="667" customWidth="1"/>
    <col min="17" max="17" width="14.7109375" style="665" customWidth="1"/>
    <col min="18" max="18" width="16.28515625" style="560" customWidth="1"/>
    <col min="19" max="19" width="23.140625" style="560" customWidth="1"/>
    <col min="20" max="22" width="0" style="554" hidden="1" customWidth="1"/>
    <col min="23" max="33" width="11.42578125" style="554" hidden="1" customWidth="1"/>
    <col min="34" max="34" width="11.42578125" style="554" customWidth="1"/>
    <col min="35" max="16384" width="11.42578125" style="554"/>
  </cols>
  <sheetData>
    <row r="1" spans="1:22" ht="22.9" customHeight="1" thickBot="1" x14ac:dyDescent="0.25"/>
    <row r="2" spans="1:22" s="560" customFormat="1" ht="13.5" thickBot="1" x14ac:dyDescent="0.3">
      <c r="A2" s="1417" t="s">
        <v>0</v>
      </c>
      <c r="B2" s="1418"/>
      <c r="C2" s="1418"/>
      <c r="D2" s="1418"/>
      <c r="E2" s="1418"/>
      <c r="F2" s="1418"/>
      <c r="G2" s="1418"/>
      <c r="H2" s="1418"/>
      <c r="I2" s="1418"/>
      <c r="J2" s="1418"/>
      <c r="K2" s="1418"/>
      <c r="L2" s="1418"/>
      <c r="M2" s="1418"/>
      <c r="N2" s="1418"/>
      <c r="O2" s="1418"/>
      <c r="P2" s="1418"/>
      <c r="Q2" s="1418"/>
      <c r="R2" s="1418"/>
      <c r="S2" s="1419"/>
      <c r="T2" s="668"/>
      <c r="U2" s="668"/>
      <c r="V2" s="668"/>
    </row>
    <row r="3" spans="1:22" s="560" customFormat="1" ht="13.5" thickBot="1" x14ac:dyDescent="0.3">
      <c r="A3" s="1420" t="s">
        <v>1</v>
      </c>
      <c r="B3" s="1421"/>
      <c r="C3" s="1421"/>
      <c r="D3" s="1421"/>
      <c r="E3" s="1421"/>
      <c r="F3" s="1421"/>
      <c r="G3" s="1421"/>
      <c r="H3" s="1421"/>
      <c r="I3" s="1421"/>
      <c r="J3" s="1421"/>
      <c r="K3" s="1421"/>
      <c r="L3" s="1421"/>
      <c r="M3" s="1421"/>
      <c r="N3" s="1421"/>
      <c r="O3" s="1421"/>
      <c r="P3" s="1421"/>
      <c r="Q3" s="1421"/>
      <c r="R3" s="1421"/>
      <c r="S3" s="1421"/>
      <c r="T3" s="1421"/>
      <c r="U3" s="1421"/>
      <c r="V3" s="1422"/>
    </row>
    <row r="4" spans="1:22" s="560" customFormat="1" ht="13.5" thickBot="1" x14ac:dyDescent="0.3">
      <c r="A4" s="810" t="s">
        <v>338</v>
      </c>
      <c r="B4" s="810"/>
      <c r="C4" s="810"/>
      <c r="D4" s="810"/>
      <c r="E4" s="810"/>
      <c r="F4" s="810"/>
      <c r="G4" s="1029" t="s">
        <v>562</v>
      </c>
      <c r="H4" s="1030"/>
      <c r="I4" s="1030"/>
      <c r="J4" s="1031"/>
      <c r="K4" s="1040" t="s">
        <v>3</v>
      </c>
      <c r="L4" s="1041"/>
      <c r="M4" s="1042"/>
      <c r="N4" s="810"/>
      <c r="O4" s="810"/>
      <c r="P4" s="810"/>
      <c r="Q4" s="810"/>
      <c r="R4" s="810"/>
      <c r="S4" s="810"/>
      <c r="T4" s="669"/>
      <c r="U4" s="669"/>
      <c r="V4" s="669"/>
    </row>
    <row r="5" spans="1:22" s="671" customFormat="1" ht="13.5" thickBot="1" x14ac:dyDescent="0.3">
      <c r="A5" s="810" t="s">
        <v>5</v>
      </c>
      <c r="B5" s="810"/>
      <c r="C5" s="810"/>
      <c r="D5" s="810"/>
      <c r="E5" s="810"/>
      <c r="F5" s="810"/>
      <c r="G5" s="810" t="s">
        <v>6</v>
      </c>
      <c r="H5" s="810"/>
      <c r="I5" s="810"/>
      <c r="J5" s="810"/>
      <c r="K5" s="810"/>
      <c r="L5" s="810" t="s">
        <v>7</v>
      </c>
      <c r="M5" s="810"/>
      <c r="N5" s="810"/>
      <c r="O5" s="810"/>
      <c r="P5" s="810"/>
      <c r="Q5" s="810"/>
      <c r="R5" s="810"/>
      <c r="S5" s="810"/>
      <c r="T5" s="670"/>
      <c r="U5" s="670"/>
      <c r="V5" s="670"/>
    </row>
    <row r="6" spans="1:22" s="671" customFormat="1" ht="19.149999999999999" customHeight="1" thickBot="1" x14ac:dyDescent="0.3">
      <c r="A6" s="810" t="s">
        <v>68</v>
      </c>
      <c r="B6" s="810" t="s">
        <v>9</v>
      </c>
      <c r="C6" s="810" t="s">
        <v>10</v>
      </c>
      <c r="D6" s="810" t="s">
        <v>69</v>
      </c>
      <c r="E6" s="810" t="s">
        <v>12</v>
      </c>
      <c r="F6" s="1410" t="s">
        <v>13</v>
      </c>
      <c r="G6" s="810" t="s">
        <v>9</v>
      </c>
      <c r="H6" s="810" t="s">
        <v>14</v>
      </c>
      <c r="I6" s="1351" t="s">
        <v>339</v>
      </c>
      <c r="J6" s="1351" t="s">
        <v>16</v>
      </c>
      <c r="K6" s="1410" t="s">
        <v>72</v>
      </c>
      <c r="L6" s="1411" t="s">
        <v>18</v>
      </c>
      <c r="M6" s="1145" t="s">
        <v>19</v>
      </c>
      <c r="N6" s="810" t="s">
        <v>20</v>
      </c>
      <c r="O6" s="1349" t="s">
        <v>21</v>
      </c>
      <c r="P6" s="1349" t="s">
        <v>22</v>
      </c>
      <c r="Q6" s="1410" t="s">
        <v>23</v>
      </c>
      <c r="R6" s="810" t="s">
        <v>24</v>
      </c>
      <c r="S6" s="810" t="s">
        <v>340</v>
      </c>
      <c r="T6" s="670"/>
      <c r="U6" s="670"/>
      <c r="V6" s="670"/>
    </row>
    <row r="7" spans="1:22" s="671" customFormat="1" ht="20.45" customHeight="1" thickBot="1" x14ac:dyDescent="0.3">
      <c r="A7" s="810"/>
      <c r="B7" s="810"/>
      <c r="C7" s="810"/>
      <c r="D7" s="810"/>
      <c r="E7" s="810"/>
      <c r="F7" s="1410"/>
      <c r="G7" s="810"/>
      <c r="H7" s="810"/>
      <c r="I7" s="1351"/>
      <c r="J7" s="1351"/>
      <c r="K7" s="1410"/>
      <c r="L7" s="1412"/>
      <c r="M7" s="1146"/>
      <c r="N7" s="810"/>
      <c r="O7" s="1349"/>
      <c r="P7" s="1349"/>
      <c r="Q7" s="1410"/>
      <c r="R7" s="810"/>
      <c r="S7" s="810"/>
      <c r="T7" s="670"/>
      <c r="U7" s="670"/>
      <c r="V7" s="670"/>
    </row>
    <row r="8" spans="1:22" ht="142.9" customHeight="1" x14ac:dyDescent="0.25">
      <c r="A8" s="672" t="s">
        <v>341</v>
      </c>
      <c r="B8" s="563" t="s">
        <v>342</v>
      </c>
      <c r="C8" s="563" t="s">
        <v>343</v>
      </c>
      <c r="D8" s="673">
        <v>900</v>
      </c>
      <c r="E8" s="538">
        <v>1266</v>
      </c>
      <c r="F8" s="674">
        <v>1</v>
      </c>
      <c r="G8" s="990" t="s">
        <v>344</v>
      </c>
      <c r="H8" s="637" t="s">
        <v>345</v>
      </c>
      <c r="I8" s="1400">
        <v>42724333</v>
      </c>
      <c r="J8" s="1400">
        <v>42640332</v>
      </c>
      <c r="K8" s="969">
        <f>J8/I8</f>
        <v>0.99803388387596359</v>
      </c>
      <c r="L8" s="990" t="s">
        <v>346</v>
      </c>
      <c r="M8" s="675" t="s">
        <v>347</v>
      </c>
      <c r="N8" s="806">
        <v>4</v>
      </c>
      <c r="O8" s="1400">
        <v>42640332</v>
      </c>
      <c r="P8" s="998">
        <f>J8</f>
        <v>42640332</v>
      </c>
      <c r="Q8" s="969">
        <f>P8/O8</f>
        <v>1</v>
      </c>
      <c r="R8" s="995" t="s">
        <v>348</v>
      </c>
      <c r="S8" s="1402" t="s">
        <v>349</v>
      </c>
    </row>
    <row r="9" spans="1:22" ht="88.15" customHeight="1" x14ac:dyDescent="0.25">
      <c r="A9" s="672" t="s">
        <v>350</v>
      </c>
      <c r="B9" s="566" t="s">
        <v>351</v>
      </c>
      <c r="C9" s="566" t="s">
        <v>352</v>
      </c>
      <c r="D9" s="676">
        <v>12</v>
      </c>
      <c r="E9" s="313">
        <v>12</v>
      </c>
      <c r="F9" s="567">
        <f>E9/D9</f>
        <v>1</v>
      </c>
      <c r="G9" s="990"/>
      <c r="H9" s="677" t="s">
        <v>353</v>
      </c>
      <c r="I9" s="1400"/>
      <c r="J9" s="1400"/>
      <c r="K9" s="969"/>
      <c r="L9" s="990"/>
      <c r="M9" s="764" t="s">
        <v>1662</v>
      </c>
      <c r="N9" s="806"/>
      <c r="O9" s="1400"/>
      <c r="P9" s="998"/>
      <c r="Q9" s="969"/>
      <c r="R9" s="995"/>
      <c r="S9" s="987"/>
    </row>
    <row r="10" spans="1:22" ht="96.75" customHeight="1" x14ac:dyDescent="0.25">
      <c r="A10" s="678" t="s">
        <v>354</v>
      </c>
      <c r="B10" s="610" t="s">
        <v>355</v>
      </c>
      <c r="C10" s="566" t="s">
        <v>356</v>
      </c>
      <c r="D10" s="313">
        <v>50</v>
      </c>
      <c r="E10" s="313">
        <v>200</v>
      </c>
      <c r="F10" s="567">
        <v>1</v>
      </c>
      <c r="G10" s="991"/>
      <c r="H10" s="677" t="s">
        <v>357</v>
      </c>
      <c r="I10" s="1401"/>
      <c r="J10" s="1401"/>
      <c r="K10" s="964"/>
      <c r="L10" s="991"/>
      <c r="M10" s="764" t="s">
        <v>358</v>
      </c>
      <c r="N10" s="807"/>
      <c r="O10" s="1401"/>
      <c r="P10" s="999"/>
      <c r="Q10" s="964"/>
      <c r="R10" s="996"/>
      <c r="S10" s="988"/>
    </row>
    <row r="11" spans="1:22" ht="85.9" customHeight="1" x14ac:dyDescent="0.25">
      <c r="A11" s="1413" t="s">
        <v>359</v>
      </c>
      <c r="B11" s="610" t="s">
        <v>360</v>
      </c>
      <c r="C11" s="566" t="s">
        <v>361</v>
      </c>
      <c r="D11" s="313">
        <v>20</v>
      </c>
      <c r="E11" s="313">
        <v>590</v>
      </c>
      <c r="F11" s="567">
        <v>1</v>
      </c>
      <c r="G11" s="1406" t="s">
        <v>362</v>
      </c>
      <c r="H11" s="677" t="s">
        <v>35</v>
      </c>
      <c r="I11" s="1416">
        <v>158764490.03999999</v>
      </c>
      <c r="J11" s="966">
        <v>147720489</v>
      </c>
      <c r="K11" s="963">
        <f>J11/I11</f>
        <v>0.93043783885667697</v>
      </c>
      <c r="L11" s="1406" t="s">
        <v>363</v>
      </c>
      <c r="M11" s="618" t="s">
        <v>1663</v>
      </c>
      <c r="N11" s="837">
        <v>6</v>
      </c>
      <c r="O11" s="966">
        <v>147720489</v>
      </c>
      <c r="P11" s="966">
        <f>J11</f>
        <v>147720489</v>
      </c>
      <c r="Q11" s="963">
        <f>P11/O11</f>
        <v>1</v>
      </c>
      <c r="R11" s="994" t="s">
        <v>364</v>
      </c>
      <c r="S11" s="986" t="s">
        <v>349</v>
      </c>
    </row>
    <row r="12" spans="1:22" ht="85.9" customHeight="1" x14ac:dyDescent="0.25">
      <c r="A12" s="1414"/>
      <c r="B12" s="566" t="s">
        <v>365</v>
      </c>
      <c r="C12" s="566" t="s">
        <v>366</v>
      </c>
      <c r="D12" s="313">
        <v>20</v>
      </c>
      <c r="E12" s="313">
        <v>289</v>
      </c>
      <c r="F12" s="567">
        <v>1</v>
      </c>
      <c r="G12" s="1407"/>
      <c r="H12" s="1326" t="s">
        <v>225</v>
      </c>
      <c r="I12" s="1400"/>
      <c r="J12" s="967"/>
      <c r="K12" s="969"/>
      <c r="L12" s="1407"/>
      <c r="M12" s="618" t="s">
        <v>1664</v>
      </c>
      <c r="N12" s="806"/>
      <c r="O12" s="967"/>
      <c r="P12" s="967"/>
      <c r="Q12" s="969"/>
      <c r="R12" s="995"/>
      <c r="S12" s="987"/>
    </row>
    <row r="13" spans="1:22" ht="86.45" customHeight="1" x14ac:dyDescent="0.25">
      <c r="A13" s="1414"/>
      <c r="B13" s="679" t="s">
        <v>367</v>
      </c>
      <c r="C13" s="679" t="s">
        <v>368</v>
      </c>
      <c r="D13" s="573">
        <v>20</v>
      </c>
      <c r="E13" s="537">
        <v>0</v>
      </c>
      <c r="F13" s="567">
        <v>0</v>
      </c>
      <c r="G13" s="1407"/>
      <c r="H13" s="1368"/>
      <c r="I13" s="1400"/>
      <c r="J13" s="967"/>
      <c r="K13" s="969"/>
      <c r="L13" s="1407"/>
      <c r="M13" s="618" t="s">
        <v>1665</v>
      </c>
      <c r="N13" s="806"/>
      <c r="O13" s="967"/>
      <c r="P13" s="967"/>
      <c r="Q13" s="969"/>
      <c r="R13" s="995"/>
      <c r="S13" s="987"/>
    </row>
    <row r="14" spans="1:22" ht="141.6" customHeight="1" x14ac:dyDescent="0.25">
      <c r="A14" s="1414"/>
      <c r="B14" s="610" t="s">
        <v>369</v>
      </c>
      <c r="C14" s="566" t="s">
        <v>370</v>
      </c>
      <c r="D14" s="313">
        <v>12</v>
      </c>
      <c r="E14" s="313">
        <v>4</v>
      </c>
      <c r="F14" s="567">
        <f>E14/D14</f>
        <v>0.33333333333333331</v>
      </c>
      <c r="G14" s="1407"/>
      <c r="H14" s="1368"/>
      <c r="I14" s="1400"/>
      <c r="J14" s="967"/>
      <c r="K14" s="969"/>
      <c r="L14" s="1407"/>
      <c r="M14" s="618" t="s">
        <v>1666</v>
      </c>
      <c r="N14" s="806"/>
      <c r="O14" s="967"/>
      <c r="P14" s="967"/>
      <c r="Q14" s="969"/>
      <c r="R14" s="995"/>
      <c r="S14" s="987"/>
    </row>
    <row r="15" spans="1:22" ht="286.89999999999998" customHeight="1" x14ac:dyDescent="0.25">
      <c r="A15" s="1414"/>
      <c r="B15" s="610" t="s">
        <v>371</v>
      </c>
      <c r="C15" s="566" t="s">
        <v>372</v>
      </c>
      <c r="D15" s="313">
        <v>6</v>
      </c>
      <c r="E15" s="313">
        <v>6</v>
      </c>
      <c r="F15" s="567">
        <f>E15/D15</f>
        <v>1</v>
      </c>
      <c r="G15" s="1407"/>
      <c r="H15" s="1368"/>
      <c r="I15" s="1400"/>
      <c r="J15" s="967"/>
      <c r="K15" s="969"/>
      <c r="L15" s="1407"/>
      <c r="M15" s="618" t="s">
        <v>373</v>
      </c>
      <c r="N15" s="806"/>
      <c r="O15" s="967"/>
      <c r="P15" s="967"/>
      <c r="Q15" s="969"/>
      <c r="R15" s="995"/>
      <c r="S15" s="987"/>
    </row>
    <row r="16" spans="1:22" ht="85.9" customHeight="1" x14ac:dyDescent="0.25">
      <c r="A16" s="1414"/>
      <c r="B16" s="610" t="s">
        <v>374</v>
      </c>
      <c r="C16" s="566" t="s">
        <v>375</v>
      </c>
      <c r="D16" s="313">
        <v>1</v>
      </c>
      <c r="E16" s="304">
        <v>1</v>
      </c>
      <c r="F16" s="567">
        <f>E16/D16</f>
        <v>1</v>
      </c>
      <c r="G16" s="1407"/>
      <c r="H16" s="1327"/>
      <c r="I16" s="1400"/>
      <c r="J16" s="967"/>
      <c r="K16" s="969"/>
      <c r="L16" s="1407"/>
      <c r="M16" s="618" t="s">
        <v>376</v>
      </c>
      <c r="N16" s="806"/>
      <c r="O16" s="967"/>
      <c r="P16" s="967"/>
      <c r="Q16" s="969"/>
      <c r="R16" s="995"/>
      <c r="S16" s="987"/>
    </row>
    <row r="17" spans="1:19" ht="36.6" customHeight="1" x14ac:dyDescent="0.25">
      <c r="A17" s="1414"/>
      <c r="B17" s="957" t="s">
        <v>377</v>
      </c>
      <c r="C17" s="957" t="s">
        <v>378</v>
      </c>
      <c r="D17" s="1160">
        <v>1</v>
      </c>
      <c r="E17" s="1160">
        <v>1</v>
      </c>
      <c r="F17" s="963">
        <f>E17/D17</f>
        <v>1</v>
      </c>
      <c r="G17" s="1407"/>
      <c r="H17" s="677" t="s">
        <v>357</v>
      </c>
      <c r="I17" s="1400"/>
      <c r="J17" s="967"/>
      <c r="K17" s="969"/>
      <c r="L17" s="1407"/>
      <c r="M17" s="1365" t="s">
        <v>379</v>
      </c>
      <c r="N17" s="806"/>
      <c r="O17" s="967"/>
      <c r="P17" s="967"/>
      <c r="Q17" s="969"/>
      <c r="R17" s="995"/>
      <c r="S17" s="987"/>
    </row>
    <row r="18" spans="1:19" ht="36.6" customHeight="1" x14ac:dyDescent="0.25">
      <c r="A18" s="1414"/>
      <c r="B18" s="958"/>
      <c r="C18" s="958"/>
      <c r="D18" s="1161"/>
      <c r="E18" s="1161"/>
      <c r="F18" s="964"/>
      <c r="G18" s="1407"/>
      <c r="H18" s="1403" t="s">
        <v>353</v>
      </c>
      <c r="I18" s="1400"/>
      <c r="J18" s="967"/>
      <c r="K18" s="969"/>
      <c r="L18" s="1407"/>
      <c r="M18" s="1367"/>
      <c r="N18" s="806"/>
      <c r="O18" s="967"/>
      <c r="P18" s="967"/>
      <c r="Q18" s="969"/>
      <c r="R18" s="995"/>
      <c r="S18" s="987"/>
    </row>
    <row r="19" spans="1:19" ht="80.45" customHeight="1" x14ac:dyDescent="0.25">
      <c r="A19" s="1414"/>
      <c r="B19" s="566" t="s">
        <v>380</v>
      </c>
      <c r="C19" s="566" t="s">
        <v>381</v>
      </c>
      <c r="D19" s="313">
        <v>1</v>
      </c>
      <c r="E19" s="313">
        <v>1</v>
      </c>
      <c r="F19" s="567">
        <f>E19/D19</f>
        <v>1</v>
      </c>
      <c r="G19" s="1407"/>
      <c r="H19" s="1404"/>
      <c r="I19" s="1400"/>
      <c r="J19" s="967"/>
      <c r="K19" s="969"/>
      <c r="L19" s="1407"/>
      <c r="M19" s="618" t="s">
        <v>382</v>
      </c>
      <c r="N19" s="806"/>
      <c r="O19" s="967"/>
      <c r="P19" s="967"/>
      <c r="Q19" s="969"/>
      <c r="R19" s="995"/>
      <c r="S19" s="987"/>
    </row>
    <row r="20" spans="1:19" ht="211.9" customHeight="1" x14ac:dyDescent="0.25">
      <c r="A20" s="1415"/>
      <c r="B20" s="566" t="s">
        <v>383</v>
      </c>
      <c r="C20" s="566" t="s">
        <v>384</v>
      </c>
      <c r="D20" s="313">
        <v>54</v>
      </c>
      <c r="E20" s="313">
        <v>54</v>
      </c>
      <c r="F20" s="567">
        <f>E20/D20</f>
        <v>1</v>
      </c>
      <c r="G20" s="1408"/>
      <c r="H20" s="1405"/>
      <c r="I20" s="1401"/>
      <c r="J20" s="968"/>
      <c r="K20" s="964"/>
      <c r="L20" s="1408"/>
      <c r="M20" s="618" t="s">
        <v>385</v>
      </c>
      <c r="N20" s="807"/>
      <c r="O20" s="968"/>
      <c r="P20" s="968"/>
      <c r="Q20" s="964"/>
      <c r="R20" s="996"/>
      <c r="S20" s="988"/>
    </row>
    <row r="21" spans="1:19" ht="59.45" customHeight="1" x14ac:dyDescent="0.25">
      <c r="A21" s="1398" t="s">
        <v>386</v>
      </c>
      <c r="B21" s="957" t="s">
        <v>387</v>
      </c>
      <c r="C21" s="957" t="s">
        <v>388</v>
      </c>
      <c r="D21" s="1160">
        <v>2000</v>
      </c>
      <c r="E21" s="1160">
        <v>2039</v>
      </c>
      <c r="F21" s="963">
        <v>1</v>
      </c>
      <c r="G21" s="989" t="s">
        <v>389</v>
      </c>
      <c r="H21" s="959" t="s">
        <v>30</v>
      </c>
      <c r="I21" s="997">
        <v>199000000</v>
      </c>
      <c r="J21" s="1396">
        <v>197233062</v>
      </c>
      <c r="K21" s="1397">
        <f>J21/I21</f>
        <v>0.99112091457286433</v>
      </c>
      <c r="L21" s="989" t="s">
        <v>390</v>
      </c>
      <c r="M21" s="1365" t="s">
        <v>391</v>
      </c>
      <c r="N21" s="837">
        <v>2</v>
      </c>
      <c r="O21" s="1396">
        <v>197233062</v>
      </c>
      <c r="P21" s="1399">
        <f>J21</f>
        <v>197233062</v>
      </c>
      <c r="Q21" s="1409">
        <f>P21/O21</f>
        <v>1</v>
      </c>
      <c r="R21" s="1281" t="s">
        <v>348</v>
      </c>
      <c r="S21" s="1282" t="s">
        <v>349</v>
      </c>
    </row>
    <row r="22" spans="1:19" ht="59.45" customHeight="1" x14ac:dyDescent="0.25">
      <c r="A22" s="1398"/>
      <c r="B22" s="958"/>
      <c r="C22" s="958"/>
      <c r="D22" s="1161"/>
      <c r="E22" s="1161"/>
      <c r="F22" s="964"/>
      <c r="G22" s="990"/>
      <c r="H22" s="960"/>
      <c r="I22" s="998"/>
      <c r="J22" s="1396"/>
      <c r="K22" s="1397"/>
      <c r="L22" s="990"/>
      <c r="M22" s="1367"/>
      <c r="N22" s="806"/>
      <c r="O22" s="1396"/>
      <c r="P22" s="1399"/>
      <c r="Q22" s="1409"/>
      <c r="R22" s="1281"/>
      <c r="S22" s="1282"/>
    </row>
    <row r="23" spans="1:19" ht="100.9" customHeight="1" x14ac:dyDescent="0.25">
      <c r="A23" s="1398"/>
      <c r="B23" s="566" t="s">
        <v>392</v>
      </c>
      <c r="C23" s="566" t="s">
        <v>393</v>
      </c>
      <c r="D23" s="313">
        <v>30</v>
      </c>
      <c r="E23" s="313">
        <v>54</v>
      </c>
      <c r="F23" s="567">
        <v>1</v>
      </c>
      <c r="G23" s="990"/>
      <c r="H23" s="1326" t="s">
        <v>35</v>
      </c>
      <c r="I23" s="998"/>
      <c r="J23" s="1396"/>
      <c r="K23" s="1397"/>
      <c r="L23" s="990"/>
      <c r="M23" s="618" t="s">
        <v>394</v>
      </c>
      <c r="N23" s="806"/>
      <c r="O23" s="1396"/>
      <c r="P23" s="1399"/>
      <c r="Q23" s="1409"/>
      <c r="R23" s="1281"/>
      <c r="S23" s="1282"/>
    </row>
    <row r="24" spans="1:19" ht="167.45" customHeight="1" x14ac:dyDescent="0.25">
      <c r="A24" s="1398"/>
      <c r="B24" s="566" t="s">
        <v>395</v>
      </c>
      <c r="C24" s="566" t="s">
        <v>396</v>
      </c>
      <c r="D24" s="313">
        <v>54</v>
      </c>
      <c r="E24" s="313">
        <v>54</v>
      </c>
      <c r="F24" s="567">
        <f>E24/D24</f>
        <v>1</v>
      </c>
      <c r="G24" s="990"/>
      <c r="H24" s="1368"/>
      <c r="I24" s="998"/>
      <c r="J24" s="1396"/>
      <c r="K24" s="1397"/>
      <c r="L24" s="990"/>
      <c r="M24" s="618" t="s">
        <v>1678</v>
      </c>
      <c r="N24" s="806"/>
      <c r="O24" s="1396"/>
      <c r="P24" s="1399"/>
      <c r="Q24" s="1409"/>
      <c r="R24" s="1281"/>
      <c r="S24" s="1282"/>
    </row>
    <row r="25" spans="1:19" ht="181.9" customHeight="1" x14ac:dyDescent="0.25">
      <c r="A25" s="1398"/>
      <c r="B25" s="566" t="s">
        <v>397</v>
      </c>
      <c r="C25" s="566" t="s">
        <v>398</v>
      </c>
      <c r="D25" s="555">
        <v>15</v>
      </c>
      <c r="E25" s="555">
        <v>21</v>
      </c>
      <c r="F25" s="567">
        <v>1</v>
      </c>
      <c r="G25" s="991"/>
      <c r="H25" s="1327"/>
      <c r="I25" s="999"/>
      <c r="J25" s="1396"/>
      <c r="K25" s="1397"/>
      <c r="L25" s="991"/>
      <c r="M25" s="618" t="s">
        <v>399</v>
      </c>
      <c r="N25" s="807"/>
      <c r="O25" s="1396"/>
      <c r="P25" s="1399"/>
      <c r="Q25" s="1409"/>
      <c r="R25" s="1281"/>
      <c r="S25" s="1282"/>
    </row>
    <row r="26" spans="1:19" ht="75.599999999999994" customHeight="1" x14ac:dyDescent="0.25">
      <c r="A26" s="1381" t="s">
        <v>386</v>
      </c>
      <c r="B26" s="566" t="s">
        <v>400</v>
      </c>
      <c r="C26" s="566" t="s">
        <v>401</v>
      </c>
      <c r="D26" s="681">
        <v>100</v>
      </c>
      <c r="E26" s="682">
        <v>14</v>
      </c>
      <c r="F26" s="683">
        <v>0.14000000000000001</v>
      </c>
      <c r="G26" s="989" t="s">
        <v>402</v>
      </c>
      <c r="H26" s="989" t="s">
        <v>403</v>
      </c>
      <c r="I26" s="966">
        <v>104168691858.64999</v>
      </c>
      <c r="J26" s="966">
        <v>102824805525.84</v>
      </c>
      <c r="K26" s="963">
        <f>J26/I26</f>
        <v>0.98709894202536819</v>
      </c>
      <c r="L26" s="989" t="s">
        <v>404</v>
      </c>
      <c r="M26" s="565" t="s">
        <v>1667</v>
      </c>
      <c r="N26" s="837">
        <v>72</v>
      </c>
      <c r="O26" s="1390">
        <v>102824805525.84</v>
      </c>
      <c r="P26" s="1393">
        <f>J26</f>
        <v>102824805525.84</v>
      </c>
      <c r="Q26" s="1000">
        <f>P26/O26</f>
        <v>1</v>
      </c>
      <c r="R26" s="994" t="s">
        <v>405</v>
      </c>
      <c r="S26" s="986" t="s">
        <v>406</v>
      </c>
    </row>
    <row r="27" spans="1:19" ht="87.6" customHeight="1" x14ac:dyDescent="0.25">
      <c r="A27" s="1382"/>
      <c r="B27" s="566" t="s">
        <v>407</v>
      </c>
      <c r="C27" s="566" t="s">
        <v>408</v>
      </c>
      <c r="D27" s="837">
        <v>3234</v>
      </c>
      <c r="E27" s="837">
        <v>2827</v>
      </c>
      <c r="F27" s="963">
        <f>E27/D27</f>
        <v>0.87414965986394555</v>
      </c>
      <c r="G27" s="990"/>
      <c r="H27" s="990"/>
      <c r="I27" s="967"/>
      <c r="J27" s="967"/>
      <c r="K27" s="969"/>
      <c r="L27" s="990"/>
      <c r="M27" s="1365" t="s">
        <v>409</v>
      </c>
      <c r="N27" s="806"/>
      <c r="O27" s="1391"/>
      <c r="P27" s="1394"/>
      <c r="Q27" s="1001"/>
      <c r="R27" s="995"/>
      <c r="S27" s="987"/>
    </row>
    <row r="28" spans="1:19" ht="102" hidden="1" customHeight="1" x14ac:dyDescent="0.25">
      <c r="A28" s="1382"/>
      <c r="B28" s="566"/>
      <c r="C28" s="566"/>
      <c r="D28" s="807"/>
      <c r="E28" s="807"/>
      <c r="F28" s="964"/>
      <c r="G28" s="990"/>
      <c r="H28" s="990"/>
      <c r="I28" s="967"/>
      <c r="J28" s="967"/>
      <c r="K28" s="969"/>
      <c r="L28" s="990"/>
      <c r="M28" s="1367"/>
      <c r="N28" s="806"/>
      <c r="O28" s="1391"/>
      <c r="P28" s="1394"/>
      <c r="Q28" s="1001"/>
      <c r="R28" s="995"/>
      <c r="S28" s="987"/>
    </row>
    <row r="29" spans="1:19" ht="85.15" customHeight="1" x14ac:dyDescent="0.25">
      <c r="A29" s="1382"/>
      <c r="B29" s="684" t="s">
        <v>410</v>
      </c>
      <c r="C29" s="566" t="s">
        <v>411</v>
      </c>
      <c r="D29" s="681">
        <v>23095</v>
      </c>
      <c r="E29" s="682">
        <v>19085</v>
      </c>
      <c r="F29" s="683">
        <v>0.82636934401385587</v>
      </c>
      <c r="G29" s="990"/>
      <c r="H29" s="990"/>
      <c r="I29" s="967"/>
      <c r="J29" s="967"/>
      <c r="K29" s="969"/>
      <c r="L29" s="990"/>
      <c r="M29" s="618" t="s">
        <v>412</v>
      </c>
      <c r="N29" s="806"/>
      <c r="O29" s="1391"/>
      <c r="P29" s="1394"/>
      <c r="Q29" s="1001"/>
      <c r="R29" s="995"/>
      <c r="S29" s="987"/>
    </row>
    <row r="30" spans="1:19" ht="61.9" customHeight="1" x14ac:dyDescent="0.25">
      <c r="A30" s="1383"/>
      <c r="B30" s="610" t="s">
        <v>413</v>
      </c>
      <c r="C30" s="566" t="s">
        <v>414</v>
      </c>
      <c r="D30" s="313">
        <v>60</v>
      </c>
      <c r="E30" s="313">
        <v>0</v>
      </c>
      <c r="F30" s="567">
        <f>E30/D30</f>
        <v>0</v>
      </c>
      <c r="G30" s="991"/>
      <c r="H30" s="991"/>
      <c r="I30" s="968"/>
      <c r="J30" s="968"/>
      <c r="K30" s="964"/>
      <c r="L30" s="991"/>
      <c r="M30" s="618" t="s">
        <v>1668</v>
      </c>
      <c r="N30" s="807"/>
      <c r="O30" s="1392"/>
      <c r="P30" s="1395"/>
      <c r="Q30" s="1002"/>
      <c r="R30" s="996"/>
      <c r="S30" s="988"/>
    </row>
    <row r="31" spans="1:19" ht="22.15" customHeight="1" x14ac:dyDescent="0.25">
      <c r="A31" s="1381" t="s">
        <v>386</v>
      </c>
      <c r="B31" s="957" t="s">
        <v>415</v>
      </c>
      <c r="C31" s="957" t="s">
        <v>416</v>
      </c>
      <c r="D31" s="1160">
        <v>14000</v>
      </c>
      <c r="E31" s="1160">
        <v>2569</v>
      </c>
      <c r="F31" s="963">
        <f>E31/D31</f>
        <v>0.1835</v>
      </c>
      <c r="G31" s="989" t="s">
        <v>417</v>
      </c>
      <c r="H31" s="957" t="s">
        <v>418</v>
      </c>
      <c r="I31" s="966">
        <v>10962230022.459999</v>
      </c>
      <c r="J31" s="966">
        <v>6033122392</v>
      </c>
      <c r="K31" s="963">
        <f>J31/I31</f>
        <v>0.55035539116028565</v>
      </c>
      <c r="L31" s="989" t="s">
        <v>419</v>
      </c>
      <c r="M31" s="1365" t="s">
        <v>1669</v>
      </c>
      <c r="N31" s="837">
        <v>15</v>
      </c>
      <c r="O31" s="966">
        <v>6039979945</v>
      </c>
      <c r="P31" s="966">
        <f>J31</f>
        <v>6033122392</v>
      </c>
      <c r="Q31" s="1000">
        <f>P31/O31</f>
        <v>0.99886463977323692</v>
      </c>
      <c r="R31" s="1265" t="s">
        <v>405</v>
      </c>
      <c r="S31" s="986" t="s">
        <v>420</v>
      </c>
    </row>
    <row r="32" spans="1:19" ht="39" customHeight="1" x14ac:dyDescent="0.25">
      <c r="A32" s="1382"/>
      <c r="B32" s="958"/>
      <c r="C32" s="958"/>
      <c r="D32" s="1161"/>
      <c r="E32" s="1161"/>
      <c r="F32" s="964"/>
      <c r="G32" s="990"/>
      <c r="H32" s="958"/>
      <c r="I32" s="967"/>
      <c r="J32" s="967"/>
      <c r="K32" s="969"/>
      <c r="L32" s="990"/>
      <c r="M32" s="1367"/>
      <c r="N32" s="806"/>
      <c r="O32" s="967"/>
      <c r="P32" s="967"/>
      <c r="Q32" s="1001"/>
      <c r="R32" s="1334"/>
      <c r="S32" s="987"/>
    </row>
    <row r="33" spans="1:19" ht="29.45" customHeight="1" x14ac:dyDescent="0.25">
      <c r="A33" s="1382"/>
      <c r="B33" s="1387" t="s">
        <v>421</v>
      </c>
      <c r="C33" s="1387" t="s">
        <v>422</v>
      </c>
      <c r="D33" s="837">
        <v>18621</v>
      </c>
      <c r="E33" s="1160">
        <v>16420</v>
      </c>
      <c r="F33" s="963">
        <f>E33/D33</f>
        <v>0.88180011814617909</v>
      </c>
      <c r="G33" s="990"/>
      <c r="H33" s="1387" t="s">
        <v>423</v>
      </c>
      <c r="I33" s="967"/>
      <c r="J33" s="967"/>
      <c r="K33" s="969"/>
      <c r="L33" s="990"/>
      <c r="M33" s="957" t="s">
        <v>424</v>
      </c>
      <c r="N33" s="806"/>
      <c r="O33" s="967"/>
      <c r="P33" s="967"/>
      <c r="Q33" s="1001"/>
      <c r="R33" s="1334"/>
      <c r="S33" s="987"/>
    </row>
    <row r="34" spans="1:19" ht="29.45" customHeight="1" x14ac:dyDescent="0.25">
      <c r="A34" s="1382"/>
      <c r="B34" s="1388"/>
      <c r="C34" s="1388"/>
      <c r="D34" s="806"/>
      <c r="E34" s="1249"/>
      <c r="F34" s="969"/>
      <c r="G34" s="990"/>
      <c r="H34" s="1388"/>
      <c r="I34" s="967"/>
      <c r="J34" s="967"/>
      <c r="K34" s="969"/>
      <c r="L34" s="990"/>
      <c r="M34" s="965"/>
      <c r="N34" s="806"/>
      <c r="O34" s="967"/>
      <c r="P34" s="967"/>
      <c r="Q34" s="1001"/>
      <c r="R34" s="1334"/>
      <c r="S34" s="987"/>
    </row>
    <row r="35" spans="1:19" s="686" customFormat="1" ht="29.45" customHeight="1" x14ac:dyDescent="0.25">
      <c r="A35" s="1382"/>
      <c r="B35" s="1389"/>
      <c r="C35" s="1389"/>
      <c r="D35" s="807"/>
      <c r="E35" s="1161"/>
      <c r="F35" s="964"/>
      <c r="G35" s="990"/>
      <c r="H35" s="685" t="s">
        <v>425</v>
      </c>
      <c r="I35" s="967"/>
      <c r="J35" s="967"/>
      <c r="K35" s="969"/>
      <c r="L35" s="990"/>
      <c r="M35" s="958"/>
      <c r="N35" s="806"/>
      <c r="O35" s="967"/>
      <c r="P35" s="967"/>
      <c r="Q35" s="1001"/>
      <c r="R35" s="1334"/>
      <c r="S35" s="987"/>
    </row>
    <row r="36" spans="1:19" ht="85.9" customHeight="1" x14ac:dyDescent="0.25">
      <c r="A36" s="1382"/>
      <c r="B36" s="957" t="s">
        <v>426</v>
      </c>
      <c r="C36" s="957" t="s">
        <v>427</v>
      </c>
      <c r="D36" s="573">
        <v>6096</v>
      </c>
      <c r="E36" s="1384">
        <v>5793</v>
      </c>
      <c r="F36" s="963">
        <f>E36/D36</f>
        <v>0.95029527559055116</v>
      </c>
      <c r="G36" s="990"/>
      <c r="H36" s="989" t="s">
        <v>428</v>
      </c>
      <c r="I36" s="967"/>
      <c r="J36" s="967"/>
      <c r="K36" s="969"/>
      <c r="L36" s="990"/>
      <c r="M36" s="1287" t="s">
        <v>429</v>
      </c>
      <c r="N36" s="806"/>
      <c r="O36" s="967"/>
      <c r="P36" s="967"/>
      <c r="Q36" s="1001"/>
      <c r="R36" s="1334"/>
      <c r="S36" s="987"/>
    </row>
    <row r="37" spans="1:19" ht="11.25" hidden="1" customHeight="1" x14ac:dyDescent="0.25">
      <c r="A37" s="1382"/>
      <c r="B37" s="965"/>
      <c r="C37" s="965"/>
      <c r="D37" s="687"/>
      <c r="E37" s="1385"/>
      <c r="F37" s="969"/>
      <c r="G37" s="990"/>
      <c r="H37" s="990"/>
      <c r="I37" s="967"/>
      <c r="J37" s="967"/>
      <c r="K37" s="969"/>
      <c r="L37" s="990"/>
      <c r="M37" s="1287"/>
      <c r="N37" s="806"/>
      <c r="O37" s="967"/>
      <c r="P37" s="967"/>
      <c r="Q37" s="1001"/>
      <c r="R37" s="1334"/>
      <c r="S37" s="987"/>
    </row>
    <row r="38" spans="1:19" ht="163.5" hidden="1" customHeight="1" x14ac:dyDescent="0.25">
      <c r="A38" s="1382"/>
      <c r="B38" s="958"/>
      <c r="C38" s="958"/>
      <c r="D38" s="688"/>
      <c r="E38" s="1386"/>
      <c r="F38" s="964"/>
      <c r="G38" s="990"/>
      <c r="H38" s="990"/>
      <c r="I38" s="967"/>
      <c r="J38" s="967"/>
      <c r="K38" s="969"/>
      <c r="L38" s="990"/>
      <c r="M38" s="1287"/>
      <c r="N38" s="806"/>
      <c r="O38" s="967"/>
      <c r="P38" s="967"/>
      <c r="Q38" s="1001"/>
      <c r="R38" s="1334"/>
      <c r="S38" s="987"/>
    </row>
    <row r="39" spans="1:19" ht="24" customHeight="1" x14ac:dyDescent="0.25">
      <c r="A39" s="1382"/>
      <c r="B39" s="957" t="s">
        <v>430</v>
      </c>
      <c r="C39" s="957" t="s">
        <v>431</v>
      </c>
      <c r="D39" s="837">
        <v>2967</v>
      </c>
      <c r="E39" s="837">
        <v>3671</v>
      </c>
      <c r="F39" s="963">
        <v>1</v>
      </c>
      <c r="G39" s="990"/>
      <c r="H39" s="990"/>
      <c r="I39" s="967"/>
      <c r="J39" s="967"/>
      <c r="K39" s="969"/>
      <c r="L39" s="990"/>
      <c r="M39" s="1287" t="s">
        <v>432</v>
      </c>
      <c r="N39" s="806"/>
      <c r="O39" s="967"/>
      <c r="P39" s="967"/>
      <c r="Q39" s="1001"/>
      <c r="R39" s="1334"/>
      <c r="S39" s="987"/>
    </row>
    <row r="40" spans="1:19" ht="24" customHeight="1" x14ac:dyDescent="0.25">
      <c r="A40" s="1382"/>
      <c r="B40" s="958"/>
      <c r="C40" s="958"/>
      <c r="D40" s="807"/>
      <c r="E40" s="807"/>
      <c r="F40" s="964"/>
      <c r="G40" s="990"/>
      <c r="H40" s="990"/>
      <c r="I40" s="967"/>
      <c r="J40" s="967"/>
      <c r="K40" s="969"/>
      <c r="L40" s="990"/>
      <c r="M40" s="1287"/>
      <c r="N40" s="806"/>
      <c r="O40" s="967"/>
      <c r="P40" s="967"/>
      <c r="Q40" s="1001"/>
      <c r="R40" s="1334"/>
      <c r="S40" s="987"/>
    </row>
    <row r="41" spans="1:19" ht="55.5" customHeight="1" x14ac:dyDescent="0.25">
      <c r="A41" s="1382"/>
      <c r="B41" s="610" t="s">
        <v>433</v>
      </c>
      <c r="C41" s="610" t="s">
        <v>434</v>
      </c>
      <c r="D41" s="689">
        <v>1537</v>
      </c>
      <c r="E41" s="690">
        <v>900</v>
      </c>
      <c r="F41" s="691">
        <v>1</v>
      </c>
      <c r="G41" s="990"/>
      <c r="H41" s="990"/>
      <c r="I41" s="967"/>
      <c r="J41" s="967"/>
      <c r="K41" s="969"/>
      <c r="L41" s="990"/>
      <c r="M41" s="618" t="s">
        <v>435</v>
      </c>
      <c r="N41" s="806"/>
      <c r="O41" s="967"/>
      <c r="P41" s="967"/>
      <c r="Q41" s="1001"/>
      <c r="R41" s="1334"/>
      <c r="S41" s="987"/>
    </row>
    <row r="42" spans="1:19" ht="61.5" customHeight="1" x14ac:dyDescent="0.25">
      <c r="A42" s="1383"/>
      <c r="B42" s="610" t="s">
        <v>436</v>
      </c>
      <c r="C42" s="610" t="s">
        <v>437</v>
      </c>
      <c r="D42" s="689">
        <v>2253</v>
      </c>
      <c r="E42" s="555">
        <v>0</v>
      </c>
      <c r="F42" s="567">
        <f>E42/D42</f>
        <v>0</v>
      </c>
      <c r="G42" s="991"/>
      <c r="H42" s="991"/>
      <c r="I42" s="968"/>
      <c r="J42" s="968"/>
      <c r="K42" s="964"/>
      <c r="L42" s="991"/>
      <c r="M42" s="618" t="s">
        <v>1670</v>
      </c>
      <c r="N42" s="807"/>
      <c r="O42" s="968"/>
      <c r="P42" s="968"/>
      <c r="Q42" s="1002"/>
      <c r="R42" s="1335"/>
      <c r="S42" s="988"/>
    </row>
    <row r="43" spans="1:19" ht="61.15" customHeight="1" x14ac:dyDescent="0.25">
      <c r="A43" s="882" t="s">
        <v>438</v>
      </c>
      <c r="B43" s="989" t="s">
        <v>439</v>
      </c>
      <c r="C43" s="989" t="s">
        <v>440</v>
      </c>
      <c r="D43" s="1265">
        <v>1</v>
      </c>
      <c r="E43" s="1265">
        <v>1</v>
      </c>
      <c r="F43" s="1000">
        <f>E43/D43</f>
        <v>1</v>
      </c>
      <c r="G43" s="989" t="s">
        <v>441</v>
      </c>
      <c r="H43" s="1379" t="s">
        <v>121</v>
      </c>
      <c r="I43" s="1330">
        <v>897079382</v>
      </c>
      <c r="J43" s="1330">
        <v>896725332</v>
      </c>
      <c r="K43" s="963">
        <f>J43/I43</f>
        <v>0.999605330356372</v>
      </c>
      <c r="L43" s="989" t="s">
        <v>442</v>
      </c>
      <c r="M43" s="957" t="s">
        <v>1631</v>
      </c>
      <c r="N43" s="837">
        <v>7</v>
      </c>
      <c r="O43" s="1330">
        <v>896725332</v>
      </c>
      <c r="P43" s="997">
        <f>J43</f>
        <v>896725332</v>
      </c>
      <c r="Q43" s="1000">
        <f>P43/O43</f>
        <v>1</v>
      </c>
      <c r="R43" s="1265" t="s">
        <v>348</v>
      </c>
      <c r="S43" s="986" t="s">
        <v>406</v>
      </c>
    </row>
    <row r="44" spans="1:19" ht="46.15" customHeight="1" x14ac:dyDescent="0.25">
      <c r="A44" s="883"/>
      <c r="B44" s="991"/>
      <c r="C44" s="991"/>
      <c r="D44" s="1335"/>
      <c r="E44" s="1335"/>
      <c r="F44" s="1002"/>
      <c r="G44" s="990"/>
      <c r="H44" s="1380"/>
      <c r="I44" s="1331"/>
      <c r="J44" s="1331"/>
      <c r="K44" s="969"/>
      <c r="L44" s="990"/>
      <c r="M44" s="958"/>
      <c r="N44" s="806"/>
      <c r="O44" s="1331"/>
      <c r="P44" s="998"/>
      <c r="Q44" s="1001"/>
      <c r="R44" s="1334"/>
      <c r="S44" s="987"/>
    </row>
    <row r="45" spans="1:19" ht="324" customHeight="1" x14ac:dyDescent="0.25">
      <c r="A45" s="884"/>
      <c r="B45" s="610" t="s">
        <v>443</v>
      </c>
      <c r="C45" s="610" t="s">
        <v>444</v>
      </c>
      <c r="D45" s="689">
        <v>4</v>
      </c>
      <c r="E45" s="690">
        <v>4</v>
      </c>
      <c r="F45" s="691">
        <f>E45/D45</f>
        <v>1</v>
      </c>
      <c r="G45" s="991"/>
      <c r="H45" s="692" t="s">
        <v>445</v>
      </c>
      <c r="I45" s="1332"/>
      <c r="J45" s="1332"/>
      <c r="K45" s="964"/>
      <c r="L45" s="991"/>
      <c r="M45" s="618" t="s">
        <v>446</v>
      </c>
      <c r="N45" s="807"/>
      <c r="O45" s="1332"/>
      <c r="P45" s="999"/>
      <c r="Q45" s="1002"/>
      <c r="R45" s="1335"/>
      <c r="S45" s="988"/>
    </row>
    <row r="46" spans="1:19" ht="82.15" customHeight="1" x14ac:dyDescent="0.25">
      <c r="A46" s="882" t="s">
        <v>447</v>
      </c>
      <c r="B46" s="989" t="s">
        <v>448</v>
      </c>
      <c r="C46" s="989" t="s">
        <v>449</v>
      </c>
      <c r="D46" s="1336">
        <v>80</v>
      </c>
      <c r="E46" s="1377">
        <v>106</v>
      </c>
      <c r="F46" s="1000">
        <v>1</v>
      </c>
      <c r="G46" s="989" t="s">
        <v>450</v>
      </c>
      <c r="H46" s="693" t="s">
        <v>451</v>
      </c>
      <c r="I46" s="966">
        <v>2228381312.9200001</v>
      </c>
      <c r="J46" s="1268">
        <v>2228381312.9200001</v>
      </c>
      <c r="K46" s="963">
        <f>J46/I46</f>
        <v>1</v>
      </c>
      <c r="L46" s="989" t="s">
        <v>452</v>
      </c>
      <c r="M46" s="957" t="s">
        <v>1632</v>
      </c>
      <c r="N46" s="837">
        <v>1</v>
      </c>
      <c r="O46" s="966">
        <v>2228381312.9200001</v>
      </c>
      <c r="P46" s="966">
        <f>J46</f>
        <v>2228381312.9200001</v>
      </c>
      <c r="Q46" s="1000">
        <f>P46/O46</f>
        <v>1</v>
      </c>
      <c r="R46" s="1265" t="s">
        <v>453</v>
      </c>
      <c r="S46" s="986" t="s">
        <v>420</v>
      </c>
    </row>
    <row r="47" spans="1:19" ht="82.15" customHeight="1" x14ac:dyDescent="0.25">
      <c r="A47" s="883"/>
      <c r="B47" s="991"/>
      <c r="C47" s="991"/>
      <c r="D47" s="1376"/>
      <c r="E47" s="1378"/>
      <c r="F47" s="1001"/>
      <c r="G47" s="991"/>
      <c r="H47" s="693" t="s">
        <v>454</v>
      </c>
      <c r="I47" s="968"/>
      <c r="J47" s="1302"/>
      <c r="K47" s="964"/>
      <c r="L47" s="991"/>
      <c r="M47" s="958"/>
      <c r="N47" s="807"/>
      <c r="O47" s="968"/>
      <c r="P47" s="968"/>
      <c r="Q47" s="1002"/>
      <c r="R47" s="1335"/>
      <c r="S47" s="988"/>
    </row>
    <row r="48" spans="1:19" ht="51" customHeight="1" x14ac:dyDescent="0.25">
      <c r="A48" s="882" t="s">
        <v>455</v>
      </c>
      <c r="B48" s="1326" t="s">
        <v>456</v>
      </c>
      <c r="C48" s="1265" t="s">
        <v>457</v>
      </c>
      <c r="D48" s="694">
        <v>0.1111111111111111</v>
      </c>
      <c r="E48" s="1369">
        <v>0.1111111111111111</v>
      </c>
      <c r="F48" s="1000">
        <f>E48/D48</f>
        <v>1</v>
      </c>
      <c r="G48" s="989" t="s">
        <v>458</v>
      </c>
      <c r="H48" s="695" t="s">
        <v>459</v>
      </c>
      <c r="I48" s="966">
        <v>1218503931.0999999</v>
      </c>
      <c r="J48" s="1268">
        <v>1166629851</v>
      </c>
      <c r="K48" s="1362">
        <f>J48/I48</f>
        <v>0.95742805683591781</v>
      </c>
      <c r="L48" s="989" t="s">
        <v>460</v>
      </c>
      <c r="M48" s="1365" t="s">
        <v>461</v>
      </c>
      <c r="N48" s="837">
        <v>0</v>
      </c>
      <c r="O48" s="1268">
        <v>1166629851</v>
      </c>
      <c r="P48" s="966">
        <f>J48</f>
        <v>1166629851</v>
      </c>
      <c r="Q48" s="1370">
        <f>P48/O48</f>
        <v>1</v>
      </c>
      <c r="R48" s="1265" t="s">
        <v>348</v>
      </c>
      <c r="S48" s="986" t="s">
        <v>349</v>
      </c>
    </row>
    <row r="49" spans="1:19" ht="23.25" hidden="1" customHeight="1" x14ac:dyDescent="0.25">
      <c r="A49" s="883"/>
      <c r="B49" s="1368"/>
      <c r="C49" s="1334"/>
      <c r="D49" s="694">
        <v>0.1111111111111111</v>
      </c>
      <c r="E49" s="1369"/>
      <c r="F49" s="1001"/>
      <c r="G49" s="990"/>
      <c r="H49" s="677" t="s">
        <v>225</v>
      </c>
      <c r="I49" s="967"/>
      <c r="J49" s="1301"/>
      <c r="K49" s="1363"/>
      <c r="L49" s="990"/>
      <c r="M49" s="1366"/>
      <c r="N49" s="806"/>
      <c r="O49" s="1301"/>
      <c r="P49" s="967"/>
      <c r="Q49" s="1371"/>
      <c r="R49" s="1334"/>
      <c r="S49" s="987"/>
    </row>
    <row r="50" spans="1:19" ht="84" hidden="1" customHeight="1" x14ac:dyDescent="0.25">
      <c r="A50" s="883"/>
      <c r="B50" s="1368"/>
      <c r="C50" s="1334"/>
      <c r="D50" s="694">
        <v>0.1111111111111111</v>
      </c>
      <c r="E50" s="1369"/>
      <c r="F50" s="1002"/>
      <c r="G50" s="990"/>
      <c r="H50" s="677" t="s">
        <v>147</v>
      </c>
      <c r="I50" s="967"/>
      <c r="J50" s="1301"/>
      <c r="K50" s="1363"/>
      <c r="L50" s="990"/>
      <c r="M50" s="1366"/>
      <c r="N50" s="806"/>
      <c r="O50" s="1301"/>
      <c r="P50" s="967"/>
      <c r="Q50" s="1371"/>
      <c r="R50" s="1334"/>
      <c r="S50" s="987"/>
    </row>
    <row r="51" spans="1:19" ht="72" hidden="1" customHeight="1" x14ac:dyDescent="0.25">
      <c r="A51" s="883"/>
      <c r="B51" s="1327"/>
      <c r="C51" s="1335"/>
      <c r="D51" s="694">
        <v>0.1111111111111111</v>
      </c>
      <c r="E51" s="617"/>
      <c r="F51" s="696"/>
      <c r="G51" s="990"/>
      <c r="H51" s="677" t="s">
        <v>249</v>
      </c>
      <c r="I51" s="967"/>
      <c r="J51" s="1301"/>
      <c r="K51" s="1363"/>
      <c r="L51" s="990"/>
      <c r="M51" s="1367"/>
      <c r="N51" s="806"/>
      <c r="O51" s="1301"/>
      <c r="P51" s="967"/>
      <c r="Q51" s="1371"/>
      <c r="R51" s="1334"/>
      <c r="S51" s="987"/>
    </row>
    <row r="52" spans="1:19" ht="72" customHeight="1" x14ac:dyDescent="0.25">
      <c r="A52" s="883"/>
      <c r="B52" s="610" t="s">
        <v>462</v>
      </c>
      <c r="C52" s="610" t="s">
        <v>463</v>
      </c>
      <c r="D52" s="690">
        <v>275</v>
      </c>
      <c r="E52" s="697">
        <v>180</v>
      </c>
      <c r="F52" s="691">
        <f t="shared" ref="F52:F70" si="0">E52/D52</f>
        <v>0.65454545454545454</v>
      </c>
      <c r="G52" s="990"/>
      <c r="H52" s="698" t="s">
        <v>464</v>
      </c>
      <c r="I52" s="967"/>
      <c r="J52" s="1301"/>
      <c r="K52" s="1363"/>
      <c r="L52" s="990"/>
      <c r="M52" s="618" t="s">
        <v>465</v>
      </c>
      <c r="N52" s="806"/>
      <c r="O52" s="1301"/>
      <c r="P52" s="967"/>
      <c r="Q52" s="1371"/>
      <c r="R52" s="1334"/>
      <c r="S52" s="987"/>
    </row>
    <row r="53" spans="1:19" ht="94.5" customHeight="1" x14ac:dyDescent="0.25">
      <c r="A53" s="883"/>
      <c r="B53" s="610" t="s">
        <v>466</v>
      </c>
      <c r="C53" s="610" t="s">
        <v>467</v>
      </c>
      <c r="D53" s="690">
        <v>1</v>
      </c>
      <c r="E53" s="697">
        <v>1</v>
      </c>
      <c r="F53" s="691">
        <f t="shared" si="0"/>
        <v>1</v>
      </c>
      <c r="G53" s="990"/>
      <c r="H53" s="1373" t="s">
        <v>468</v>
      </c>
      <c r="I53" s="967"/>
      <c r="J53" s="1301"/>
      <c r="K53" s="1363"/>
      <c r="L53" s="990"/>
      <c r="M53" s="618" t="s">
        <v>469</v>
      </c>
      <c r="N53" s="806"/>
      <c r="O53" s="1301"/>
      <c r="P53" s="967"/>
      <c r="Q53" s="1371"/>
      <c r="R53" s="1334"/>
      <c r="S53" s="987"/>
    </row>
    <row r="54" spans="1:19" ht="186" customHeight="1" x14ac:dyDescent="0.25">
      <c r="A54" s="883"/>
      <c r="B54" s="610" t="s">
        <v>470</v>
      </c>
      <c r="C54" s="610" t="s">
        <v>471</v>
      </c>
      <c r="D54" s="697">
        <v>1000</v>
      </c>
      <c r="E54" s="697">
        <v>789</v>
      </c>
      <c r="F54" s="691">
        <f t="shared" si="0"/>
        <v>0.78900000000000003</v>
      </c>
      <c r="G54" s="990"/>
      <c r="H54" s="1374"/>
      <c r="I54" s="967"/>
      <c r="J54" s="1301"/>
      <c r="K54" s="1363"/>
      <c r="L54" s="990"/>
      <c r="M54" s="618" t="s">
        <v>1633</v>
      </c>
      <c r="N54" s="806"/>
      <c r="O54" s="1301"/>
      <c r="P54" s="967"/>
      <c r="Q54" s="1371"/>
      <c r="R54" s="1334"/>
      <c r="S54" s="987"/>
    </row>
    <row r="55" spans="1:19" ht="219" customHeight="1" x14ac:dyDescent="0.25">
      <c r="A55" s="884"/>
      <c r="B55" s="610" t="s">
        <v>472</v>
      </c>
      <c r="C55" s="610" t="s">
        <v>473</v>
      </c>
      <c r="D55" s="690">
        <v>150</v>
      </c>
      <c r="E55" s="697">
        <v>150</v>
      </c>
      <c r="F55" s="691">
        <f t="shared" si="0"/>
        <v>1</v>
      </c>
      <c r="G55" s="991"/>
      <c r="H55" s="1375"/>
      <c r="I55" s="968"/>
      <c r="J55" s="1302"/>
      <c r="K55" s="1364"/>
      <c r="L55" s="991"/>
      <c r="M55" s="618" t="s">
        <v>1634</v>
      </c>
      <c r="N55" s="807"/>
      <c r="O55" s="1302"/>
      <c r="P55" s="968"/>
      <c r="Q55" s="1372"/>
      <c r="R55" s="1335"/>
      <c r="S55" s="988"/>
    </row>
    <row r="56" spans="1:19" ht="90" customHeight="1" x14ac:dyDescent="0.25">
      <c r="A56" s="882" t="s">
        <v>474</v>
      </c>
      <c r="B56" s="558" t="s">
        <v>475</v>
      </c>
      <c r="C56" s="699" t="s">
        <v>476</v>
      </c>
      <c r="D56" s="694">
        <v>4</v>
      </c>
      <c r="E56" s="700">
        <v>4</v>
      </c>
      <c r="F56" s="691">
        <f t="shared" si="0"/>
        <v>1</v>
      </c>
      <c r="G56" s="989" t="s">
        <v>477</v>
      </c>
      <c r="H56" s="610" t="s">
        <v>478</v>
      </c>
      <c r="I56" s="1268">
        <v>91531374.340000004</v>
      </c>
      <c r="J56" s="1268">
        <v>80000000</v>
      </c>
      <c r="K56" s="963">
        <f>J56/I56</f>
        <v>0.8740172490236422</v>
      </c>
      <c r="L56" s="989" t="s">
        <v>479</v>
      </c>
      <c r="M56" s="618" t="s">
        <v>480</v>
      </c>
      <c r="N56" s="837">
        <v>2</v>
      </c>
      <c r="O56" s="966">
        <v>80000000</v>
      </c>
      <c r="P56" s="966">
        <f>J56</f>
        <v>80000000</v>
      </c>
      <c r="Q56" s="1000"/>
      <c r="R56" s="1265" t="s">
        <v>348</v>
      </c>
      <c r="S56" s="986" t="s">
        <v>349</v>
      </c>
    </row>
    <row r="57" spans="1:19" ht="131.44999999999999" customHeight="1" x14ac:dyDescent="0.25">
      <c r="A57" s="883"/>
      <c r="B57" s="558" t="s">
        <v>481</v>
      </c>
      <c r="C57" s="699" t="s">
        <v>482</v>
      </c>
      <c r="D57" s="694">
        <v>20</v>
      </c>
      <c r="E57" s="700">
        <v>15</v>
      </c>
      <c r="F57" s="691">
        <f t="shared" si="0"/>
        <v>0.75</v>
      </c>
      <c r="G57" s="990"/>
      <c r="H57" s="610" t="s">
        <v>483</v>
      </c>
      <c r="I57" s="1301"/>
      <c r="J57" s="1301"/>
      <c r="K57" s="969"/>
      <c r="L57" s="990"/>
      <c r="M57" s="618" t="s">
        <v>484</v>
      </c>
      <c r="N57" s="806"/>
      <c r="O57" s="967"/>
      <c r="P57" s="967"/>
      <c r="Q57" s="1001"/>
      <c r="R57" s="1334"/>
      <c r="S57" s="987"/>
    </row>
    <row r="58" spans="1:19" ht="58.15" customHeight="1" x14ac:dyDescent="0.25">
      <c r="A58" s="883"/>
      <c r="B58" s="558" t="s">
        <v>485</v>
      </c>
      <c r="C58" s="699" t="s">
        <v>486</v>
      </c>
      <c r="D58" s="694">
        <v>30</v>
      </c>
      <c r="E58" s="700">
        <v>196</v>
      </c>
      <c r="F58" s="691">
        <v>1</v>
      </c>
      <c r="G58" s="990"/>
      <c r="H58" s="989" t="s">
        <v>487</v>
      </c>
      <c r="I58" s="1301"/>
      <c r="J58" s="1301"/>
      <c r="K58" s="969"/>
      <c r="L58" s="990"/>
      <c r="M58" s="618" t="s">
        <v>488</v>
      </c>
      <c r="N58" s="806"/>
      <c r="O58" s="967"/>
      <c r="P58" s="967"/>
      <c r="Q58" s="1001"/>
      <c r="R58" s="1334"/>
      <c r="S58" s="987"/>
    </row>
    <row r="59" spans="1:19" ht="111" customHeight="1" x14ac:dyDescent="0.25">
      <c r="A59" s="883"/>
      <c r="B59" s="558" t="s">
        <v>489</v>
      </c>
      <c r="C59" s="699" t="s">
        <v>490</v>
      </c>
      <c r="D59" s="694">
        <v>500</v>
      </c>
      <c r="E59" s="697">
        <v>400</v>
      </c>
      <c r="F59" s="691">
        <f t="shared" si="0"/>
        <v>0.8</v>
      </c>
      <c r="G59" s="990"/>
      <c r="H59" s="990"/>
      <c r="I59" s="1301"/>
      <c r="J59" s="1301"/>
      <c r="K59" s="969"/>
      <c r="L59" s="990"/>
      <c r="M59" s="618" t="s">
        <v>1635</v>
      </c>
      <c r="N59" s="806"/>
      <c r="O59" s="967"/>
      <c r="P59" s="967"/>
      <c r="Q59" s="1001"/>
      <c r="R59" s="1334"/>
      <c r="S59" s="987"/>
    </row>
    <row r="60" spans="1:19" ht="113.45" customHeight="1" x14ac:dyDescent="0.25">
      <c r="A60" s="883"/>
      <c r="B60" s="558" t="s">
        <v>491</v>
      </c>
      <c r="C60" s="699" t="s">
        <v>492</v>
      </c>
      <c r="D60" s="690">
        <v>1</v>
      </c>
      <c r="E60" s="697">
        <v>1</v>
      </c>
      <c r="F60" s="691">
        <f t="shared" si="0"/>
        <v>1</v>
      </c>
      <c r="G60" s="991"/>
      <c r="H60" s="991"/>
      <c r="I60" s="1301"/>
      <c r="J60" s="1302"/>
      <c r="K60" s="964"/>
      <c r="L60" s="990"/>
      <c r="M60" s="565" t="s">
        <v>1660</v>
      </c>
      <c r="N60" s="807"/>
      <c r="O60" s="968"/>
      <c r="P60" s="968"/>
      <c r="Q60" s="1002"/>
      <c r="R60" s="1334"/>
      <c r="S60" s="987"/>
    </row>
    <row r="61" spans="1:19" ht="40.9" customHeight="1" x14ac:dyDescent="0.25">
      <c r="A61" s="1310" t="s">
        <v>493</v>
      </c>
      <c r="B61" s="558" t="s">
        <v>494</v>
      </c>
      <c r="C61" s="699" t="s">
        <v>495</v>
      </c>
      <c r="D61" s="694">
        <v>1</v>
      </c>
      <c r="E61" s="701">
        <v>1</v>
      </c>
      <c r="F61" s="691">
        <f t="shared" si="0"/>
        <v>1</v>
      </c>
      <c r="G61" s="989" t="s">
        <v>496</v>
      </c>
      <c r="H61" s="989" t="s">
        <v>497</v>
      </c>
      <c r="I61" s="1361">
        <v>30000000</v>
      </c>
      <c r="J61" s="966">
        <v>4000000</v>
      </c>
      <c r="K61" s="963">
        <f>J61/I61</f>
        <v>0.13333333333333333</v>
      </c>
      <c r="L61" s="1266" t="s">
        <v>498</v>
      </c>
      <c r="M61" s="618" t="s">
        <v>499</v>
      </c>
      <c r="N61" s="837">
        <v>0</v>
      </c>
      <c r="O61" s="966">
        <f>J61</f>
        <v>4000000</v>
      </c>
      <c r="P61" s="966">
        <v>4000000</v>
      </c>
      <c r="Q61" s="1000">
        <f>P61/O61</f>
        <v>1</v>
      </c>
      <c r="R61" s="1265" t="s">
        <v>348</v>
      </c>
      <c r="S61" s="986" t="s">
        <v>349</v>
      </c>
    </row>
    <row r="62" spans="1:19" ht="64.150000000000006" customHeight="1" x14ac:dyDescent="0.25">
      <c r="A62" s="1310"/>
      <c r="B62" s="558" t="s">
        <v>500</v>
      </c>
      <c r="C62" s="699" t="s">
        <v>501</v>
      </c>
      <c r="D62" s="694">
        <v>44</v>
      </c>
      <c r="E62" s="701">
        <v>46</v>
      </c>
      <c r="F62" s="691">
        <v>1</v>
      </c>
      <c r="G62" s="990"/>
      <c r="H62" s="990"/>
      <c r="I62" s="1361"/>
      <c r="J62" s="967"/>
      <c r="K62" s="969"/>
      <c r="L62" s="1266"/>
      <c r="M62" s="618" t="s">
        <v>502</v>
      </c>
      <c r="N62" s="806"/>
      <c r="O62" s="967"/>
      <c r="P62" s="967"/>
      <c r="Q62" s="1001"/>
      <c r="R62" s="1334"/>
      <c r="S62" s="987"/>
    </row>
    <row r="63" spans="1:19" ht="64.5" customHeight="1" x14ac:dyDescent="0.25">
      <c r="A63" s="1310"/>
      <c r="B63" s="558" t="s">
        <v>503</v>
      </c>
      <c r="C63" s="699" t="s">
        <v>504</v>
      </c>
      <c r="D63" s="694">
        <v>11</v>
      </c>
      <c r="E63" s="689">
        <v>12</v>
      </c>
      <c r="F63" s="691">
        <v>1</v>
      </c>
      <c r="G63" s="990"/>
      <c r="H63" s="990"/>
      <c r="I63" s="1361"/>
      <c r="J63" s="967"/>
      <c r="K63" s="969"/>
      <c r="L63" s="1266"/>
      <c r="M63" s="618" t="s">
        <v>505</v>
      </c>
      <c r="N63" s="806"/>
      <c r="O63" s="967"/>
      <c r="P63" s="967"/>
      <c r="Q63" s="1001"/>
      <c r="R63" s="1334"/>
      <c r="S63" s="987"/>
    </row>
    <row r="64" spans="1:19" ht="115.15" customHeight="1" x14ac:dyDescent="0.25">
      <c r="A64" s="1310"/>
      <c r="B64" s="558" t="s">
        <v>506</v>
      </c>
      <c r="C64" s="699" t="s">
        <v>507</v>
      </c>
      <c r="D64" s="690">
        <v>1</v>
      </c>
      <c r="E64" s="702">
        <v>1</v>
      </c>
      <c r="F64" s="691">
        <f t="shared" si="0"/>
        <v>1</v>
      </c>
      <c r="G64" s="991"/>
      <c r="H64" s="991"/>
      <c r="I64" s="1361"/>
      <c r="J64" s="968"/>
      <c r="K64" s="964"/>
      <c r="L64" s="1266"/>
      <c r="M64" s="618" t="s">
        <v>508</v>
      </c>
      <c r="N64" s="807"/>
      <c r="O64" s="968"/>
      <c r="P64" s="968"/>
      <c r="Q64" s="1002"/>
      <c r="R64" s="1335"/>
      <c r="S64" s="988"/>
    </row>
    <row r="65" spans="1:19" ht="114.6" customHeight="1" x14ac:dyDescent="0.25">
      <c r="A65" s="882" t="s">
        <v>509</v>
      </c>
      <c r="B65" s="565" t="s">
        <v>510</v>
      </c>
      <c r="C65" s="699" t="s">
        <v>511</v>
      </c>
      <c r="D65" s="690">
        <v>54</v>
      </c>
      <c r="E65" s="697">
        <v>54</v>
      </c>
      <c r="F65" s="691">
        <f t="shared" si="0"/>
        <v>1</v>
      </c>
      <c r="G65" s="989" t="s">
        <v>512</v>
      </c>
      <c r="H65" s="693" t="s">
        <v>513</v>
      </c>
      <c r="I65" s="966">
        <v>878392915</v>
      </c>
      <c r="J65" s="1268">
        <v>875144771</v>
      </c>
      <c r="K65" s="963">
        <f>J65/I65</f>
        <v>0.99630217418135714</v>
      </c>
      <c r="L65" s="989" t="s">
        <v>514</v>
      </c>
      <c r="M65" s="618" t="s">
        <v>515</v>
      </c>
      <c r="N65" s="837">
        <v>75</v>
      </c>
      <c r="O65" s="966">
        <v>875144771</v>
      </c>
      <c r="P65" s="966">
        <f>J65</f>
        <v>875144771</v>
      </c>
      <c r="Q65" s="1000">
        <f>P65/O65</f>
        <v>1</v>
      </c>
      <c r="R65" s="1264" t="s">
        <v>348</v>
      </c>
      <c r="S65" s="1282" t="s">
        <v>349</v>
      </c>
    </row>
    <row r="66" spans="1:19" ht="51.6" customHeight="1" x14ac:dyDescent="0.25">
      <c r="A66" s="883"/>
      <c r="B66" s="565" t="s">
        <v>516</v>
      </c>
      <c r="C66" s="699" t="s">
        <v>517</v>
      </c>
      <c r="D66" s="694">
        <v>8</v>
      </c>
      <c r="E66" s="700">
        <v>1</v>
      </c>
      <c r="F66" s="691">
        <f t="shared" si="0"/>
        <v>0.125</v>
      </c>
      <c r="G66" s="990"/>
      <c r="H66" s="989" t="s">
        <v>497</v>
      </c>
      <c r="I66" s="967"/>
      <c r="J66" s="1301"/>
      <c r="K66" s="969"/>
      <c r="L66" s="990"/>
      <c r="M66" s="618" t="s">
        <v>518</v>
      </c>
      <c r="N66" s="806"/>
      <c r="O66" s="967"/>
      <c r="P66" s="967"/>
      <c r="Q66" s="1001"/>
      <c r="R66" s="1264"/>
      <c r="S66" s="1282"/>
    </row>
    <row r="67" spans="1:19" ht="49.9" customHeight="1" x14ac:dyDescent="0.25">
      <c r="A67" s="883"/>
      <c r="B67" s="565" t="s">
        <v>519</v>
      </c>
      <c r="C67" s="699" t="s">
        <v>520</v>
      </c>
      <c r="D67" s="694">
        <v>1</v>
      </c>
      <c r="E67" s="304">
        <v>0</v>
      </c>
      <c r="F67" s="567">
        <f t="shared" si="0"/>
        <v>0</v>
      </c>
      <c r="G67" s="990"/>
      <c r="H67" s="990"/>
      <c r="I67" s="967"/>
      <c r="J67" s="1301"/>
      <c r="K67" s="969"/>
      <c r="L67" s="990"/>
      <c r="M67" s="618" t="s">
        <v>1671</v>
      </c>
      <c r="N67" s="806"/>
      <c r="O67" s="967"/>
      <c r="P67" s="967"/>
      <c r="Q67" s="1001"/>
      <c r="R67" s="1264"/>
      <c r="S67" s="1282"/>
    </row>
    <row r="68" spans="1:19" ht="58.15" customHeight="1" x14ac:dyDescent="0.25">
      <c r="A68" s="883"/>
      <c r="B68" s="565" t="s">
        <v>521</v>
      </c>
      <c r="C68" s="699" t="s">
        <v>522</v>
      </c>
      <c r="D68" s="694">
        <v>1</v>
      </c>
      <c r="E68" s="697">
        <v>1</v>
      </c>
      <c r="F68" s="691">
        <f t="shared" si="0"/>
        <v>1</v>
      </c>
      <c r="G68" s="990"/>
      <c r="H68" s="990"/>
      <c r="I68" s="967"/>
      <c r="J68" s="1301"/>
      <c r="K68" s="969"/>
      <c r="L68" s="990"/>
      <c r="M68" s="618" t="s">
        <v>523</v>
      </c>
      <c r="N68" s="806"/>
      <c r="O68" s="967"/>
      <c r="P68" s="967"/>
      <c r="Q68" s="1001"/>
      <c r="R68" s="1264"/>
      <c r="S68" s="1282"/>
    </row>
    <row r="69" spans="1:19" ht="157.15" customHeight="1" x14ac:dyDescent="0.25">
      <c r="A69" s="883"/>
      <c r="B69" s="565" t="s">
        <v>524</v>
      </c>
      <c r="C69" s="699" t="s">
        <v>525</v>
      </c>
      <c r="D69" s="690">
        <v>1</v>
      </c>
      <c r="E69" s="697">
        <v>7</v>
      </c>
      <c r="F69" s="691">
        <v>1</v>
      </c>
      <c r="G69" s="990"/>
      <c r="H69" s="990"/>
      <c r="I69" s="967"/>
      <c r="J69" s="1301"/>
      <c r="K69" s="969"/>
      <c r="L69" s="990"/>
      <c r="M69" s="571" t="s">
        <v>529</v>
      </c>
      <c r="N69" s="806"/>
      <c r="O69" s="967"/>
      <c r="P69" s="967"/>
      <c r="Q69" s="1001"/>
      <c r="R69" s="1264"/>
      <c r="S69" s="1282"/>
    </row>
    <row r="70" spans="1:19" ht="102.6" customHeight="1" thickBot="1" x14ac:dyDescent="0.3">
      <c r="A70" s="883"/>
      <c r="B70" s="571" t="s">
        <v>527</v>
      </c>
      <c r="C70" s="703" t="s">
        <v>528</v>
      </c>
      <c r="D70" s="704">
        <v>8</v>
      </c>
      <c r="E70" s="705">
        <v>1</v>
      </c>
      <c r="F70" s="706">
        <f t="shared" si="0"/>
        <v>0.125</v>
      </c>
      <c r="G70" s="1356"/>
      <c r="H70" s="1356"/>
      <c r="I70" s="967"/>
      <c r="J70" s="1301"/>
      <c r="K70" s="969"/>
      <c r="L70" s="990"/>
      <c r="M70" s="618" t="s">
        <v>526</v>
      </c>
      <c r="N70" s="806"/>
      <c r="O70" s="967"/>
      <c r="P70" s="967"/>
      <c r="Q70" s="1001"/>
      <c r="R70" s="1265"/>
      <c r="S70" s="1285"/>
    </row>
    <row r="71" spans="1:19" ht="13.5" customHeight="1" thickBot="1" x14ac:dyDescent="0.25">
      <c r="A71" s="1275" t="s">
        <v>61</v>
      </c>
      <c r="B71" s="1276"/>
      <c r="C71" s="707"/>
      <c r="D71" s="583"/>
      <c r="E71" s="583"/>
      <c r="F71" s="578">
        <f>AVERAGE(F8:F70)</f>
        <v>0.80475496296925131</v>
      </c>
      <c r="G71" s="708"/>
      <c r="H71" s="708"/>
      <c r="I71" s="709">
        <f>SUM(I8:I70)</f>
        <v>120875299619.50999</v>
      </c>
      <c r="J71" s="709">
        <f>SUM(J8:J70)</f>
        <v>114496403067.75999</v>
      </c>
      <c r="K71" s="710">
        <f>J71/I71</f>
        <v>0.94722746026831439</v>
      </c>
      <c r="L71" s="711"/>
      <c r="M71" s="712"/>
      <c r="N71" s="713">
        <f>SUM(N8:N70)</f>
        <v>184</v>
      </c>
      <c r="O71" s="709">
        <f>SUM(O8:O70)</f>
        <v>114503260620.75999</v>
      </c>
      <c r="P71" s="709">
        <f>SUM(P8:P70)</f>
        <v>114496403067.75999</v>
      </c>
      <c r="Q71" s="710">
        <f>P71/O71</f>
        <v>0.99994011041290154</v>
      </c>
      <c r="R71" s="708"/>
      <c r="S71" s="708"/>
    </row>
    <row r="72" spans="1:19" x14ac:dyDescent="0.2">
      <c r="A72" s="1357" t="s">
        <v>62</v>
      </c>
      <c r="B72" s="1358"/>
      <c r="C72" s="1359"/>
      <c r="D72" s="1359"/>
      <c r="E72" s="1357"/>
      <c r="F72" s="1358"/>
      <c r="G72" s="557"/>
      <c r="H72" s="584"/>
      <c r="I72" s="585"/>
      <c r="J72" s="585"/>
      <c r="K72" s="714"/>
      <c r="L72" s="557"/>
      <c r="M72" s="715"/>
      <c r="N72" s="557"/>
      <c r="O72" s="716"/>
      <c r="P72" s="716"/>
      <c r="Q72" s="714"/>
      <c r="R72" s="584"/>
      <c r="S72" s="584"/>
    </row>
    <row r="73" spans="1:19" x14ac:dyDescent="0.2">
      <c r="A73" s="945" t="s">
        <v>167</v>
      </c>
      <c r="B73" s="946"/>
      <c r="C73" s="1360" t="s">
        <v>559</v>
      </c>
      <c r="D73" s="1360"/>
      <c r="E73" s="945"/>
      <c r="F73" s="946"/>
      <c r="G73" s="558"/>
      <c r="H73" s="588"/>
      <c r="I73" s="589"/>
      <c r="J73" s="589"/>
      <c r="K73" s="717"/>
      <c r="L73" s="558"/>
      <c r="M73" s="718"/>
      <c r="N73" s="558"/>
      <c r="O73" s="1577"/>
      <c r="P73" s="1577"/>
      <c r="Q73" s="717"/>
      <c r="R73" s="588"/>
      <c r="S73" s="588"/>
    </row>
    <row r="74" spans="1:19" ht="12.75" customHeight="1" x14ac:dyDescent="0.2">
      <c r="A74" s="945" t="s">
        <v>64</v>
      </c>
      <c r="B74" s="946"/>
      <c r="C74" s="1360" t="s">
        <v>530</v>
      </c>
      <c r="D74" s="1360"/>
      <c r="E74" s="945"/>
      <c r="F74" s="946"/>
      <c r="G74" s="648"/>
      <c r="H74" s="648"/>
      <c r="I74" s="719"/>
      <c r="J74" s="719"/>
      <c r="K74" s="593"/>
      <c r="L74" s="558"/>
      <c r="M74" s="718"/>
      <c r="N74" s="558"/>
      <c r="O74" s="1578"/>
      <c r="P74" s="1578"/>
      <c r="Q74" s="717"/>
      <c r="R74" s="588"/>
      <c r="S74" s="588"/>
    </row>
    <row r="75" spans="1:19" x14ac:dyDescent="0.2">
      <c r="O75" s="1577"/>
      <c r="P75" s="1577"/>
    </row>
  </sheetData>
  <mergeCells count="238">
    <mergeCell ref="A2:S2"/>
    <mergeCell ref="A3:V3"/>
    <mergeCell ref="A4:F4"/>
    <mergeCell ref="G4:J4"/>
    <mergeCell ref="K4:M4"/>
    <mergeCell ref="N4:S4"/>
    <mergeCell ref="N6:N7"/>
    <mergeCell ref="N8:N10"/>
    <mergeCell ref="N11:N20"/>
    <mergeCell ref="A5:F5"/>
    <mergeCell ref="G5:K5"/>
    <mergeCell ref="L5:S5"/>
    <mergeCell ref="A6:A7"/>
    <mergeCell ref="B6:B7"/>
    <mergeCell ref="C6:C7"/>
    <mergeCell ref="D6:D7"/>
    <mergeCell ref="E6:E7"/>
    <mergeCell ref="F6:F7"/>
    <mergeCell ref="G6:G7"/>
    <mergeCell ref="O6:O7"/>
    <mergeCell ref="P6:P7"/>
    <mergeCell ref="Q6:Q7"/>
    <mergeCell ref="R6:R7"/>
    <mergeCell ref="S6:S7"/>
    <mergeCell ref="H6:H7"/>
    <mergeCell ref="I6:I7"/>
    <mergeCell ref="J6:J7"/>
    <mergeCell ref="K6:K7"/>
    <mergeCell ref="L6:L7"/>
    <mergeCell ref="M6:M7"/>
    <mergeCell ref="A11:A20"/>
    <mergeCell ref="G11:G20"/>
    <mergeCell ref="I11:I20"/>
    <mergeCell ref="J11:J20"/>
    <mergeCell ref="K11:K20"/>
    <mergeCell ref="G8:G10"/>
    <mergeCell ref="I8:I10"/>
    <mergeCell ref="J8:J10"/>
    <mergeCell ref="K8:K10"/>
    <mergeCell ref="B17:B18"/>
    <mergeCell ref="C17:C18"/>
    <mergeCell ref="D17:D18"/>
    <mergeCell ref="E17:E18"/>
    <mergeCell ref="F17:F18"/>
    <mergeCell ref="S21:S25"/>
    <mergeCell ref="H23:H25"/>
    <mergeCell ref="O21:O25"/>
    <mergeCell ref="P21:P25"/>
    <mergeCell ref="O8:O10"/>
    <mergeCell ref="P8:P10"/>
    <mergeCell ref="Q8:Q10"/>
    <mergeCell ref="R8:R10"/>
    <mergeCell ref="S8:S10"/>
    <mergeCell ref="L8:L10"/>
    <mergeCell ref="S11:S20"/>
    <mergeCell ref="H12:H16"/>
    <mergeCell ref="M17:M18"/>
    <mergeCell ref="H18:H20"/>
    <mergeCell ref="L11:L20"/>
    <mergeCell ref="O11:O20"/>
    <mergeCell ref="P11:P20"/>
    <mergeCell ref="Q11:Q20"/>
    <mergeCell ref="R11:R20"/>
    <mergeCell ref="Q21:Q25"/>
    <mergeCell ref="R21:R25"/>
    <mergeCell ref="N21:N25"/>
    <mergeCell ref="A26:A30"/>
    <mergeCell ref="G26:G30"/>
    <mergeCell ref="H26:H30"/>
    <mergeCell ref="I26:I30"/>
    <mergeCell ref="J26:J30"/>
    <mergeCell ref="K26:K30"/>
    <mergeCell ref="L26:L30"/>
    <mergeCell ref="M21:M22"/>
    <mergeCell ref="C21:C22"/>
    <mergeCell ref="D21:D22"/>
    <mergeCell ref="E21:E22"/>
    <mergeCell ref="F21:F22"/>
    <mergeCell ref="G21:G25"/>
    <mergeCell ref="H21:H22"/>
    <mergeCell ref="I21:I25"/>
    <mergeCell ref="J21:J25"/>
    <mergeCell ref="K21:K25"/>
    <mergeCell ref="L21:L25"/>
    <mergeCell ref="A21:A25"/>
    <mergeCell ref="B21:B22"/>
    <mergeCell ref="O26:O30"/>
    <mergeCell ref="P26:P30"/>
    <mergeCell ref="Q26:Q30"/>
    <mergeCell ref="R26:R30"/>
    <mergeCell ref="S26:S30"/>
    <mergeCell ref="D27:D28"/>
    <mergeCell ref="E27:E28"/>
    <mergeCell ref="F27:F28"/>
    <mergeCell ref="M27:M28"/>
    <mergeCell ref="N26:N30"/>
    <mergeCell ref="S31:S42"/>
    <mergeCell ref="B33:B35"/>
    <mergeCell ref="C33:C35"/>
    <mergeCell ref="D33:D35"/>
    <mergeCell ref="E33:E35"/>
    <mergeCell ref="F33:F35"/>
    <mergeCell ref="H33:H34"/>
    <mergeCell ref="M33:M35"/>
    <mergeCell ref="B36:B38"/>
    <mergeCell ref="C36:C38"/>
    <mergeCell ref="M31:M32"/>
    <mergeCell ref="O31:O42"/>
    <mergeCell ref="P31:P42"/>
    <mergeCell ref="Q31:Q42"/>
    <mergeCell ref="R31:R42"/>
    <mergeCell ref="M36:M38"/>
    <mergeCell ref="G31:G42"/>
    <mergeCell ref="H31:H32"/>
    <mergeCell ref="I31:I42"/>
    <mergeCell ref="J31:J42"/>
    <mergeCell ref="K31:K42"/>
    <mergeCell ref="L31:L42"/>
    <mergeCell ref="H36:H42"/>
    <mergeCell ref="N31:N42"/>
    <mergeCell ref="D39:D40"/>
    <mergeCell ref="E39:E40"/>
    <mergeCell ref="F39:F40"/>
    <mergeCell ref="M39:M40"/>
    <mergeCell ref="A43:A45"/>
    <mergeCell ref="B43:B44"/>
    <mergeCell ref="C43:C44"/>
    <mergeCell ref="D43:D44"/>
    <mergeCell ref="E43:E44"/>
    <mergeCell ref="F43:F44"/>
    <mergeCell ref="A31:A42"/>
    <mergeCell ref="B31:B32"/>
    <mergeCell ref="C31:C32"/>
    <mergeCell ref="D31:D32"/>
    <mergeCell ref="E31:E32"/>
    <mergeCell ref="F31:F32"/>
    <mergeCell ref="E36:E38"/>
    <mergeCell ref="F36:F38"/>
    <mergeCell ref="B39:B40"/>
    <mergeCell ref="C39:C40"/>
    <mergeCell ref="S43:S45"/>
    <mergeCell ref="A46:A47"/>
    <mergeCell ref="B46:B47"/>
    <mergeCell ref="C46:C47"/>
    <mergeCell ref="D46:D47"/>
    <mergeCell ref="E46:E47"/>
    <mergeCell ref="F46:F47"/>
    <mergeCell ref="G46:G47"/>
    <mergeCell ref="I46:I47"/>
    <mergeCell ref="J46:J47"/>
    <mergeCell ref="M43:M44"/>
    <mergeCell ref="O43:O45"/>
    <mergeCell ref="P43:P45"/>
    <mergeCell ref="Q43:Q45"/>
    <mergeCell ref="R43:R45"/>
    <mergeCell ref="G43:G45"/>
    <mergeCell ref="H43:H44"/>
    <mergeCell ref="I43:I45"/>
    <mergeCell ref="J43:J45"/>
    <mergeCell ref="K43:K45"/>
    <mergeCell ref="L43:L45"/>
    <mergeCell ref="Q46:Q47"/>
    <mergeCell ref="R46:R47"/>
    <mergeCell ref="N43:N45"/>
    <mergeCell ref="S46:S47"/>
    <mergeCell ref="A48:A55"/>
    <mergeCell ref="B48:B51"/>
    <mergeCell ref="C48:C51"/>
    <mergeCell ref="E48:E50"/>
    <mergeCell ref="F48:F50"/>
    <mergeCell ref="G48:G55"/>
    <mergeCell ref="I48:I55"/>
    <mergeCell ref="K46:K47"/>
    <mergeCell ref="L46:L47"/>
    <mergeCell ref="M46:M47"/>
    <mergeCell ref="O46:O47"/>
    <mergeCell ref="P46:P47"/>
    <mergeCell ref="P48:P55"/>
    <mergeCell ref="Q48:Q55"/>
    <mergeCell ref="R48:R55"/>
    <mergeCell ref="S48:S55"/>
    <mergeCell ref="H53:H55"/>
    <mergeCell ref="O48:O55"/>
    <mergeCell ref="N46:N47"/>
    <mergeCell ref="N48:N55"/>
    <mergeCell ref="S61:S64"/>
    <mergeCell ref="A56:A60"/>
    <mergeCell ref="G56:G60"/>
    <mergeCell ref="I56:I60"/>
    <mergeCell ref="J56:J60"/>
    <mergeCell ref="K56:K60"/>
    <mergeCell ref="J48:J55"/>
    <mergeCell ref="K48:K55"/>
    <mergeCell ref="L48:L55"/>
    <mergeCell ref="M48:M51"/>
    <mergeCell ref="N56:N60"/>
    <mergeCell ref="N61:N64"/>
    <mergeCell ref="A73:B73"/>
    <mergeCell ref="C73:D73"/>
    <mergeCell ref="E73:F73"/>
    <mergeCell ref="A74:B74"/>
    <mergeCell ref="C74:D74"/>
    <mergeCell ref="E74:F74"/>
    <mergeCell ref="S56:S60"/>
    <mergeCell ref="H58:H60"/>
    <mergeCell ref="A61:A64"/>
    <mergeCell ref="G61:G64"/>
    <mergeCell ref="H61:H64"/>
    <mergeCell ref="I61:I64"/>
    <mergeCell ref="J61:J64"/>
    <mergeCell ref="K61:K64"/>
    <mergeCell ref="L61:L64"/>
    <mergeCell ref="L56:L60"/>
    <mergeCell ref="O56:O60"/>
    <mergeCell ref="P56:P60"/>
    <mergeCell ref="Q56:Q60"/>
    <mergeCell ref="R56:R60"/>
    <mergeCell ref="O61:O64"/>
    <mergeCell ref="P61:P64"/>
    <mergeCell ref="Q61:Q64"/>
    <mergeCell ref="R61:R64"/>
    <mergeCell ref="S65:S70"/>
    <mergeCell ref="H66:H70"/>
    <mergeCell ref="A71:B71"/>
    <mergeCell ref="A72:B72"/>
    <mergeCell ref="C72:D72"/>
    <mergeCell ref="E72:F72"/>
    <mergeCell ref="L65:L70"/>
    <mergeCell ref="O65:O70"/>
    <mergeCell ref="P65:P70"/>
    <mergeCell ref="Q65:Q70"/>
    <mergeCell ref="R65:R70"/>
    <mergeCell ref="A65:A70"/>
    <mergeCell ref="G65:G70"/>
    <mergeCell ref="I65:I70"/>
    <mergeCell ref="J65:J70"/>
    <mergeCell ref="K65:K70"/>
    <mergeCell ref="N65:N70"/>
  </mergeCells>
  <pageMargins left="1.299212598425197" right="0.31496062992125984" top="0.74803149606299213" bottom="0.74803149606299213" header="0.31496062992125984" footer="0.31496062992125984"/>
  <pageSetup paperSize="5" scale="65" orientation="landscape" r:id="rId1"/>
  <headerFooter>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topLeftCell="C10" zoomScale="80" zoomScaleNormal="80" workbookViewId="0">
      <selection activeCell="O15" sqref="O15:Q16"/>
    </sheetView>
  </sheetViews>
  <sheetFormatPr baseColWidth="10" defaultColWidth="0" defaultRowHeight="12.75" zeroHeight="1" x14ac:dyDescent="0.25"/>
  <cols>
    <col min="1" max="1" width="22.5703125" style="2" customWidth="1"/>
    <col min="2" max="2" width="32.42578125" style="2" customWidth="1"/>
    <col min="3" max="3" width="27.28515625" style="2" customWidth="1"/>
    <col min="4" max="4" width="17" style="2" customWidth="1"/>
    <col min="5" max="5" width="13.140625" style="2" customWidth="1"/>
    <col min="6" max="6" width="14.28515625" style="100" customWidth="1"/>
    <col min="7" max="7" width="27.140625" style="2" hidden="1" customWidth="1"/>
    <col min="8" max="8" width="29.5703125" style="1" hidden="1" customWidth="1"/>
    <col min="9" max="9" width="17.28515625" style="4" hidden="1" customWidth="1"/>
    <col min="10" max="10" width="17.5703125" style="4" hidden="1" customWidth="1"/>
    <col min="11" max="11" width="12.140625" style="100" hidden="1" customWidth="1"/>
    <col min="12" max="12" width="23.28515625" style="2" customWidth="1"/>
    <col min="13" max="13" width="47" style="101" customWidth="1"/>
    <col min="14" max="14" width="15.140625" style="2" customWidth="1"/>
    <col min="15" max="15" width="17.140625" style="5" customWidth="1"/>
    <col min="16" max="16" width="17.7109375" style="5" customWidth="1"/>
    <col min="17" max="17" width="16.7109375" style="100" customWidth="1"/>
    <col min="18" max="18" width="15.140625" style="1" customWidth="1"/>
    <col min="19" max="19" width="19.7109375" style="1" customWidth="1"/>
    <col min="20" max="21" width="11.42578125" style="2" customWidth="1"/>
    <col min="22" max="22" width="0" style="2" hidden="1" customWidth="1"/>
    <col min="23" max="16384" width="11.42578125" style="2" hidden="1"/>
  </cols>
  <sheetData>
    <row r="1" spans="1:19" ht="16.899999999999999" customHeight="1" thickBot="1" x14ac:dyDescent="0.3"/>
    <row r="2" spans="1:19" s="63" customFormat="1" ht="13.5" thickBot="1" x14ac:dyDescent="0.3">
      <c r="A2" s="782" t="s">
        <v>0</v>
      </c>
      <c r="B2" s="783"/>
      <c r="C2" s="783"/>
      <c r="D2" s="783"/>
      <c r="E2" s="783"/>
      <c r="F2" s="783"/>
      <c r="G2" s="783"/>
      <c r="H2" s="783"/>
      <c r="I2" s="783"/>
      <c r="J2" s="783"/>
      <c r="K2" s="783"/>
      <c r="L2" s="783"/>
      <c r="M2" s="783"/>
      <c r="N2" s="783"/>
      <c r="O2" s="783"/>
      <c r="P2" s="783"/>
      <c r="Q2" s="783"/>
      <c r="R2" s="783"/>
      <c r="S2" s="784"/>
    </row>
    <row r="3" spans="1:19" s="63" customFormat="1" ht="13.5" thickBot="1" x14ac:dyDescent="0.3">
      <c r="A3" s="782" t="s">
        <v>531</v>
      </c>
      <c r="B3" s="783"/>
      <c r="C3" s="783"/>
      <c r="D3" s="783"/>
      <c r="E3" s="783"/>
      <c r="F3" s="783"/>
      <c r="G3" s="783"/>
      <c r="H3" s="783"/>
      <c r="I3" s="783"/>
      <c r="J3" s="783"/>
      <c r="K3" s="783"/>
      <c r="L3" s="783"/>
      <c r="M3" s="783"/>
      <c r="N3" s="783"/>
      <c r="O3" s="783"/>
      <c r="P3" s="783"/>
      <c r="Q3" s="783"/>
      <c r="R3" s="783"/>
      <c r="S3" s="784"/>
    </row>
    <row r="4" spans="1:19" s="63" customFormat="1" ht="21" customHeight="1" thickBot="1" x14ac:dyDescent="0.3">
      <c r="A4" s="786" t="s">
        <v>532</v>
      </c>
      <c r="B4" s="787"/>
      <c r="C4" s="787"/>
      <c r="D4" s="787"/>
      <c r="E4" s="787"/>
      <c r="F4" s="788"/>
      <c r="G4" s="786" t="s">
        <v>562</v>
      </c>
      <c r="H4" s="787"/>
      <c r="I4" s="787"/>
      <c r="J4" s="787"/>
      <c r="K4" s="787"/>
      <c r="L4" s="788"/>
      <c r="M4" s="786" t="s">
        <v>533</v>
      </c>
      <c r="N4" s="787"/>
      <c r="O4" s="787"/>
      <c r="P4" s="787"/>
      <c r="Q4" s="787"/>
      <c r="R4" s="787"/>
      <c r="S4" s="788"/>
    </row>
    <row r="5" spans="1:19" s="8" customFormat="1" ht="20.45" customHeight="1" thickBot="1" x14ac:dyDescent="0.3">
      <c r="A5" s="1428" t="s">
        <v>5</v>
      </c>
      <c r="B5" s="1429"/>
      <c r="C5" s="1429"/>
      <c r="D5" s="1429"/>
      <c r="E5" s="1429"/>
      <c r="F5" s="1430"/>
      <c r="G5" s="785" t="s">
        <v>6</v>
      </c>
      <c r="H5" s="785"/>
      <c r="I5" s="785"/>
      <c r="J5" s="785"/>
      <c r="K5" s="785"/>
      <c r="L5" s="785"/>
      <c r="M5" s="785"/>
      <c r="N5" s="46"/>
      <c r="O5" s="785" t="s">
        <v>534</v>
      </c>
      <c r="P5" s="785"/>
      <c r="Q5" s="785"/>
      <c r="R5" s="785"/>
      <c r="S5" s="785"/>
    </row>
    <row r="6" spans="1:19" s="8" customFormat="1" ht="18.600000000000001" customHeight="1" thickBot="1" x14ac:dyDescent="0.3">
      <c r="A6" s="785" t="s">
        <v>68</v>
      </c>
      <c r="B6" s="785" t="s">
        <v>535</v>
      </c>
      <c r="C6" s="785" t="s">
        <v>10</v>
      </c>
      <c r="D6" s="785" t="s">
        <v>11</v>
      </c>
      <c r="E6" s="785" t="s">
        <v>536</v>
      </c>
      <c r="F6" s="924" t="s">
        <v>172</v>
      </c>
      <c r="G6" s="785" t="s">
        <v>9</v>
      </c>
      <c r="H6" s="785" t="s">
        <v>14</v>
      </c>
      <c r="I6" s="811" t="s">
        <v>537</v>
      </c>
      <c r="J6" s="811" t="s">
        <v>538</v>
      </c>
      <c r="K6" s="924" t="s">
        <v>539</v>
      </c>
      <c r="L6" s="808" t="s">
        <v>18</v>
      </c>
      <c r="M6" s="943" t="s">
        <v>19</v>
      </c>
      <c r="N6" s="785" t="s">
        <v>176</v>
      </c>
      <c r="O6" s="811" t="s">
        <v>540</v>
      </c>
      <c r="P6" s="811" t="s">
        <v>178</v>
      </c>
      <c r="Q6" s="924" t="s">
        <v>179</v>
      </c>
      <c r="R6" s="785" t="s">
        <v>24</v>
      </c>
      <c r="S6" s="785" t="s">
        <v>25</v>
      </c>
    </row>
    <row r="7" spans="1:19" s="8" customFormat="1" ht="20.45" customHeight="1" thickBot="1" x14ac:dyDescent="0.3">
      <c r="A7" s="785"/>
      <c r="B7" s="785"/>
      <c r="C7" s="785"/>
      <c r="D7" s="785"/>
      <c r="E7" s="785"/>
      <c r="F7" s="924"/>
      <c r="G7" s="785"/>
      <c r="H7" s="785"/>
      <c r="I7" s="811"/>
      <c r="J7" s="811"/>
      <c r="K7" s="924"/>
      <c r="L7" s="809"/>
      <c r="M7" s="944"/>
      <c r="N7" s="785"/>
      <c r="O7" s="811"/>
      <c r="P7" s="811"/>
      <c r="Q7" s="924"/>
      <c r="R7" s="785"/>
      <c r="S7" s="785"/>
    </row>
    <row r="8" spans="1:19" ht="37.15" customHeight="1" x14ac:dyDescent="0.25">
      <c r="A8" s="1074" t="s">
        <v>541</v>
      </c>
      <c r="B8" s="889" t="s">
        <v>542</v>
      </c>
      <c r="C8" s="889" t="s">
        <v>543</v>
      </c>
      <c r="D8" s="1203">
        <v>3</v>
      </c>
      <c r="E8" s="1425">
        <v>3</v>
      </c>
      <c r="F8" s="1427">
        <f>+E8/D8</f>
        <v>1</v>
      </c>
      <c r="G8" s="889" t="s">
        <v>544</v>
      </c>
      <c r="H8" s="534" t="s">
        <v>545</v>
      </c>
      <c r="I8" s="940">
        <v>3347236833.54</v>
      </c>
      <c r="J8" s="940">
        <v>3019800819.75</v>
      </c>
      <c r="K8" s="1201">
        <f>J8/I8</f>
        <v>0.90217721957734698</v>
      </c>
      <c r="L8" s="889" t="s">
        <v>546</v>
      </c>
      <c r="M8" s="796" t="s">
        <v>547</v>
      </c>
      <c r="N8" s="820">
        <v>173</v>
      </c>
      <c r="O8" s="1100">
        <v>3100690163.3299999</v>
      </c>
      <c r="P8" s="1100">
        <f>J8</f>
        <v>3019800819.75</v>
      </c>
      <c r="Q8" s="1214">
        <f>+P8/O8</f>
        <v>0.97391247131473191</v>
      </c>
      <c r="R8" s="1054" t="s">
        <v>548</v>
      </c>
      <c r="S8" s="822" t="s">
        <v>549</v>
      </c>
    </row>
    <row r="9" spans="1:19" ht="37.15" customHeight="1" x14ac:dyDescent="0.25">
      <c r="A9" s="1074"/>
      <c r="B9" s="890"/>
      <c r="C9" s="890"/>
      <c r="D9" s="917"/>
      <c r="E9" s="1426"/>
      <c r="F9" s="1424"/>
      <c r="G9" s="889"/>
      <c r="H9" s="102" t="s">
        <v>550</v>
      </c>
      <c r="I9" s="940"/>
      <c r="J9" s="940"/>
      <c r="K9" s="1119"/>
      <c r="L9" s="889"/>
      <c r="M9" s="833"/>
      <c r="N9" s="820"/>
      <c r="O9" s="1101"/>
      <c r="P9" s="1101"/>
      <c r="Q9" s="1214"/>
      <c r="R9" s="1054"/>
      <c r="S9" s="823"/>
    </row>
    <row r="10" spans="1:19" ht="71.45" customHeight="1" x14ac:dyDescent="0.25">
      <c r="A10" s="1074"/>
      <c r="B10" s="888" t="s">
        <v>551</v>
      </c>
      <c r="C10" s="888" t="s">
        <v>552</v>
      </c>
      <c r="D10" s="1209">
        <v>1250</v>
      </c>
      <c r="E10" s="1209">
        <v>5393</v>
      </c>
      <c r="F10" s="1423">
        <v>1</v>
      </c>
      <c r="G10" s="889"/>
      <c r="H10" s="102" t="s">
        <v>553</v>
      </c>
      <c r="I10" s="940"/>
      <c r="J10" s="940"/>
      <c r="K10" s="1119"/>
      <c r="L10" s="889"/>
      <c r="M10" s="833" t="s">
        <v>1591</v>
      </c>
      <c r="N10" s="820"/>
      <c r="O10" s="1101"/>
      <c r="P10" s="1101"/>
      <c r="Q10" s="1214"/>
      <c r="R10" s="1054"/>
      <c r="S10" s="823"/>
    </row>
    <row r="11" spans="1:19" ht="71.45" customHeight="1" x14ac:dyDescent="0.25">
      <c r="A11" s="1074"/>
      <c r="B11" s="890"/>
      <c r="C11" s="890"/>
      <c r="D11" s="917"/>
      <c r="E11" s="917"/>
      <c r="F11" s="1424"/>
      <c r="G11" s="889"/>
      <c r="H11" s="102" t="s">
        <v>298</v>
      </c>
      <c r="I11" s="940"/>
      <c r="J11" s="940"/>
      <c r="K11" s="1119"/>
      <c r="L11" s="889"/>
      <c r="M11" s="833"/>
      <c r="N11" s="820"/>
      <c r="O11" s="1101"/>
      <c r="P11" s="1101"/>
      <c r="Q11" s="1214"/>
      <c r="R11" s="1054"/>
      <c r="S11" s="823"/>
    </row>
    <row r="12" spans="1:19" ht="147" customHeight="1" thickBot="1" x14ac:dyDescent="0.3">
      <c r="A12" s="1074"/>
      <c r="B12" s="103" t="s">
        <v>554</v>
      </c>
      <c r="C12" s="103" t="s">
        <v>555</v>
      </c>
      <c r="D12" s="548">
        <v>27</v>
      </c>
      <c r="E12" s="104">
        <v>36</v>
      </c>
      <c r="F12" s="105">
        <v>1</v>
      </c>
      <c r="G12" s="889"/>
      <c r="H12" s="15" t="s">
        <v>556</v>
      </c>
      <c r="I12" s="940"/>
      <c r="J12" s="940"/>
      <c r="K12" s="1137"/>
      <c r="L12" s="889"/>
      <c r="M12" s="19" t="s">
        <v>557</v>
      </c>
      <c r="N12" s="820"/>
      <c r="O12" s="1113"/>
      <c r="P12" s="1113"/>
      <c r="Q12" s="1214"/>
      <c r="R12" s="1054"/>
      <c r="S12" s="921"/>
    </row>
    <row r="13" spans="1:19" s="62" customFormat="1" ht="18.75" customHeight="1" thickBot="1" x14ac:dyDescent="0.3">
      <c r="A13" s="922" t="s">
        <v>558</v>
      </c>
      <c r="B13" s="922"/>
      <c r="C13" s="926"/>
      <c r="D13" s="926"/>
      <c r="E13" s="926"/>
      <c r="F13" s="106">
        <v>1</v>
      </c>
      <c r="G13" s="30"/>
      <c r="H13" s="107"/>
      <c r="I13" s="108">
        <f>I8</f>
        <v>3347236833.54</v>
      </c>
      <c r="J13" s="108">
        <f>J8</f>
        <v>3019800819.75</v>
      </c>
      <c r="K13" s="109">
        <f>J13/I13</f>
        <v>0.90217721957734698</v>
      </c>
      <c r="L13" s="54"/>
      <c r="M13" s="110"/>
      <c r="N13" s="111">
        <f>SUM(N8)</f>
        <v>173</v>
      </c>
      <c r="O13" s="112">
        <f>SUM(O8)</f>
        <v>3100690163.3299999</v>
      </c>
      <c r="P13" s="112">
        <f>SUM(P8)</f>
        <v>3019800819.75</v>
      </c>
      <c r="Q13" s="109">
        <f>SUM(Q8:Q12)</f>
        <v>0.97391247131473191</v>
      </c>
      <c r="R13" s="113"/>
      <c r="S13" s="56"/>
    </row>
    <row r="14" spans="1:19" ht="18.75" customHeight="1" x14ac:dyDescent="0.25">
      <c r="A14" s="927" t="s">
        <v>62</v>
      </c>
      <c r="B14" s="927"/>
      <c r="C14" s="928"/>
      <c r="D14" s="929"/>
      <c r="E14" s="930"/>
      <c r="F14" s="114"/>
      <c r="G14" s="31"/>
      <c r="H14" s="58"/>
      <c r="I14" s="57"/>
      <c r="J14" s="57"/>
      <c r="K14" s="75"/>
      <c r="L14" s="31"/>
      <c r="M14" s="115"/>
      <c r="N14" s="48"/>
      <c r="O14" s="32"/>
      <c r="P14" s="32"/>
      <c r="Q14" s="75"/>
      <c r="R14" s="58"/>
      <c r="S14" s="58"/>
    </row>
    <row r="15" spans="1:19" ht="18.75" customHeight="1" x14ac:dyDescent="0.25">
      <c r="A15" s="925" t="s">
        <v>337</v>
      </c>
      <c r="B15" s="925"/>
      <c r="C15" s="912" t="s">
        <v>559</v>
      </c>
      <c r="D15" s="913"/>
      <c r="E15" s="914"/>
      <c r="F15" s="116"/>
      <c r="G15" s="35"/>
      <c r="H15" s="45"/>
      <c r="I15" s="59"/>
      <c r="J15" s="59"/>
      <c r="K15" s="79"/>
      <c r="L15" s="35"/>
      <c r="M15" s="117"/>
      <c r="N15" s="35"/>
      <c r="O15" s="770"/>
      <c r="P15" s="770"/>
      <c r="Q15" s="1579"/>
      <c r="R15" s="45"/>
      <c r="S15" s="45"/>
    </row>
    <row r="16" spans="1:19" ht="17.25" customHeight="1" x14ac:dyDescent="0.25">
      <c r="A16" s="925" t="s">
        <v>64</v>
      </c>
      <c r="B16" s="925"/>
      <c r="C16" s="912" t="s">
        <v>549</v>
      </c>
      <c r="D16" s="913"/>
      <c r="E16" s="914"/>
      <c r="F16" s="118"/>
      <c r="G16" s="119"/>
      <c r="H16" s="120"/>
      <c r="I16" s="121"/>
      <c r="J16" s="121"/>
      <c r="K16" s="122"/>
      <c r="L16" s="35"/>
      <c r="M16" s="117"/>
      <c r="N16" s="35"/>
      <c r="O16" s="357"/>
      <c r="P16" s="357"/>
      <c r="Q16" s="1579"/>
      <c r="R16" s="45"/>
      <c r="S16" s="45"/>
    </row>
    <row r="17" hidden="1" x14ac:dyDescent="0.25"/>
    <row r="18" hidden="1" x14ac:dyDescent="0.25"/>
    <row r="19" hidden="1" x14ac:dyDescent="0.25"/>
    <row r="20" hidden="1" x14ac:dyDescent="0.25"/>
    <row r="21" hidden="1" x14ac:dyDescent="0.25"/>
    <row r="22" hidden="1" x14ac:dyDescent="0.25"/>
  </sheetData>
  <mergeCells count="59">
    <mergeCell ref="A5:F5"/>
    <mergeCell ref="G5:M5"/>
    <mergeCell ref="O5:S5"/>
    <mergeCell ref="N6:N7"/>
    <mergeCell ref="N8:N12"/>
    <mergeCell ref="L6:L7"/>
    <mergeCell ref="A6:A7"/>
    <mergeCell ref="B6:B7"/>
    <mergeCell ref="C6:C7"/>
    <mergeCell ref="D6:D7"/>
    <mergeCell ref="E6:E7"/>
    <mergeCell ref="F6:F7"/>
    <mergeCell ref="G6:G7"/>
    <mergeCell ref="H6:H7"/>
    <mergeCell ref="I6:I7"/>
    <mergeCell ref="J6:J7"/>
    <mergeCell ref="A2:S2"/>
    <mergeCell ref="A3:S3"/>
    <mergeCell ref="A4:F4"/>
    <mergeCell ref="G4:L4"/>
    <mergeCell ref="M4:S4"/>
    <mergeCell ref="S6:S7"/>
    <mergeCell ref="A8:A12"/>
    <mergeCell ref="B8:B9"/>
    <mergeCell ref="C8:C9"/>
    <mergeCell ref="D8:D9"/>
    <mergeCell ref="E8:E9"/>
    <mergeCell ref="F8:F9"/>
    <mergeCell ref="G8:G12"/>
    <mergeCell ref="I8:I12"/>
    <mergeCell ref="J8:J12"/>
    <mergeCell ref="M6:M7"/>
    <mergeCell ref="O6:O7"/>
    <mergeCell ref="P6:P7"/>
    <mergeCell ref="Q6:Q7"/>
    <mergeCell ref="R6:R7"/>
    <mergeCell ref="Q8:Q12"/>
    <mergeCell ref="R8:R12"/>
    <mergeCell ref="S8:S12"/>
    <mergeCell ref="B10:B11"/>
    <mergeCell ref="C10:C11"/>
    <mergeCell ref="D10:D11"/>
    <mergeCell ref="E10:E11"/>
    <mergeCell ref="F10:F11"/>
    <mergeCell ref="M10:M11"/>
    <mergeCell ref="K8:K12"/>
    <mergeCell ref="L8:L12"/>
    <mergeCell ref="M8:M9"/>
    <mergeCell ref="O8:O12"/>
    <mergeCell ref="P8:P12"/>
    <mergeCell ref="K6:K7"/>
    <mergeCell ref="A16:B16"/>
    <mergeCell ref="C16:E16"/>
    <mergeCell ref="A13:B13"/>
    <mergeCell ref="C13:E13"/>
    <mergeCell ref="A14:B14"/>
    <mergeCell ref="C14:E14"/>
    <mergeCell ref="A15:B15"/>
    <mergeCell ref="C15:E15"/>
  </mergeCells>
  <pageMargins left="1.299212598425197" right="0.31496062992125984" top="0.74803149606299213" bottom="0.74803149606299213" header="0.31496062992125984" footer="0.31496062992125984"/>
  <pageSetup paperSize="5" scale="85"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416"/>
  <sheetViews>
    <sheetView showGridLines="0" topLeftCell="I10" zoomScale="80" zoomScaleNormal="80" workbookViewId="0">
      <selection activeCell="T14" sqref="T14"/>
    </sheetView>
  </sheetViews>
  <sheetFormatPr baseColWidth="10" defaultColWidth="12.42578125" defaultRowHeight="12.75" zeroHeight="1" x14ac:dyDescent="0.25"/>
  <cols>
    <col min="1" max="1" width="21" style="35" customWidth="1"/>
    <col min="2" max="2" width="30.28515625" style="35" customWidth="1"/>
    <col min="3" max="3" width="25.140625" style="35" customWidth="1"/>
    <col min="4" max="4" width="15.7109375" style="45" customWidth="1"/>
    <col min="5" max="5" width="14.28515625" style="45" customWidth="1"/>
    <col min="6" max="6" width="11.42578125" style="156" customWidth="1"/>
    <col min="7" max="8" width="26.28515625" style="35" customWidth="1"/>
    <col min="9" max="9" width="17.28515625" style="59" customWidth="1"/>
    <col min="10" max="10" width="18.5703125" style="59" customWidth="1"/>
    <col min="11" max="11" width="14" style="59" customWidth="1"/>
    <col min="12" max="12" width="27.28515625" style="35" customWidth="1"/>
    <col min="13" max="13" width="30.140625" style="35" customWidth="1"/>
    <col min="14" max="14" width="45" style="117" customWidth="1"/>
    <col min="15" max="15" width="16" style="44" customWidth="1"/>
    <col min="16" max="16" width="16.5703125" style="73" customWidth="1"/>
    <col min="17" max="17" width="16.7109375" style="73" customWidth="1"/>
    <col min="18" max="18" width="14.5703125" style="44" customWidth="1"/>
    <col min="19" max="19" width="13.28515625" style="44" customWidth="1"/>
    <col min="20" max="20" width="22" style="44" customWidth="1"/>
    <col min="21" max="79" width="0" style="62" hidden="1" customWidth="1"/>
    <col min="80" max="254" width="0" style="35" hidden="1" customWidth="1"/>
    <col min="255" max="255" width="0" style="70" hidden="1" customWidth="1"/>
    <col min="256" max="256" width="12.42578125" style="35"/>
    <col min="257" max="257" width="21" style="35" customWidth="1"/>
    <col min="258" max="258" width="30.28515625" style="35" customWidth="1"/>
    <col min="259" max="259" width="25.140625" style="35" customWidth="1"/>
    <col min="260" max="260" width="15.7109375" style="35" customWidth="1"/>
    <col min="261" max="261" width="14.28515625" style="35" customWidth="1"/>
    <col min="262" max="262" width="11.42578125" style="35" customWidth="1"/>
    <col min="263" max="264" width="26.28515625" style="35" customWidth="1"/>
    <col min="265" max="265" width="15.42578125" style="35" customWidth="1"/>
    <col min="266" max="266" width="15.28515625" style="35" customWidth="1"/>
    <col min="267" max="267" width="14" style="35" customWidth="1"/>
    <col min="268" max="268" width="27.28515625" style="35" customWidth="1"/>
    <col min="269" max="269" width="30.140625" style="35" customWidth="1"/>
    <col min="270" max="270" width="45" style="35" customWidth="1"/>
    <col min="271" max="271" width="16" style="35" customWidth="1"/>
    <col min="272" max="272" width="16.5703125" style="35" customWidth="1"/>
    <col min="273" max="273" width="16.7109375" style="35" customWidth="1"/>
    <col min="274" max="274" width="14.5703125" style="35" customWidth="1"/>
    <col min="275" max="275" width="13.28515625" style="35" customWidth="1"/>
    <col min="276" max="276" width="22" style="35" customWidth="1"/>
    <col min="277" max="511" width="0" style="35" hidden="1" customWidth="1"/>
    <col min="512" max="512" width="12.42578125" style="35"/>
    <col min="513" max="513" width="21" style="35" customWidth="1"/>
    <col min="514" max="514" width="30.28515625" style="35" customWidth="1"/>
    <col min="515" max="515" width="25.140625" style="35" customWidth="1"/>
    <col min="516" max="516" width="15.7109375" style="35" customWidth="1"/>
    <col min="517" max="517" width="14.28515625" style="35" customWidth="1"/>
    <col min="518" max="518" width="11.42578125" style="35" customWidth="1"/>
    <col min="519" max="520" width="26.28515625" style="35" customWidth="1"/>
    <col min="521" max="521" width="15.42578125" style="35" customWidth="1"/>
    <col min="522" max="522" width="15.28515625" style="35" customWidth="1"/>
    <col min="523" max="523" width="14" style="35" customWidth="1"/>
    <col min="524" max="524" width="27.28515625" style="35" customWidth="1"/>
    <col min="525" max="525" width="30.140625" style="35" customWidth="1"/>
    <col min="526" max="526" width="45" style="35" customWidth="1"/>
    <col min="527" max="527" width="16" style="35" customWidth="1"/>
    <col min="528" max="528" width="16.5703125" style="35" customWidth="1"/>
    <col min="529" max="529" width="16.7109375" style="35" customWidth="1"/>
    <col min="530" max="530" width="14.5703125" style="35" customWidth="1"/>
    <col min="531" max="531" width="13.28515625" style="35" customWidth="1"/>
    <col min="532" max="532" width="22" style="35" customWidth="1"/>
    <col min="533" max="767" width="0" style="35" hidden="1" customWidth="1"/>
    <col min="768" max="768" width="12.42578125" style="35"/>
    <col min="769" max="769" width="21" style="35" customWidth="1"/>
    <col min="770" max="770" width="30.28515625" style="35" customWidth="1"/>
    <col min="771" max="771" width="25.140625" style="35" customWidth="1"/>
    <col min="772" max="772" width="15.7109375" style="35" customWidth="1"/>
    <col min="773" max="773" width="14.28515625" style="35" customWidth="1"/>
    <col min="774" max="774" width="11.42578125" style="35" customWidth="1"/>
    <col min="775" max="776" width="26.28515625" style="35" customWidth="1"/>
    <col min="777" max="777" width="15.42578125" style="35" customWidth="1"/>
    <col min="778" max="778" width="15.28515625" style="35" customWidth="1"/>
    <col min="779" max="779" width="14" style="35" customWidth="1"/>
    <col min="780" max="780" width="27.28515625" style="35" customWidth="1"/>
    <col min="781" max="781" width="30.140625" style="35" customWidth="1"/>
    <col min="782" max="782" width="45" style="35" customWidth="1"/>
    <col min="783" max="783" width="16" style="35" customWidth="1"/>
    <col min="784" max="784" width="16.5703125" style="35" customWidth="1"/>
    <col min="785" max="785" width="16.7109375" style="35" customWidth="1"/>
    <col min="786" max="786" width="14.5703125" style="35" customWidth="1"/>
    <col min="787" max="787" width="13.28515625" style="35" customWidth="1"/>
    <col min="788" max="788" width="22" style="35" customWidth="1"/>
    <col min="789" max="1023" width="0" style="35" hidden="1" customWidth="1"/>
    <col min="1024" max="1024" width="12.42578125" style="35"/>
    <col min="1025" max="1025" width="21" style="35" customWidth="1"/>
    <col min="1026" max="1026" width="30.28515625" style="35" customWidth="1"/>
    <col min="1027" max="1027" width="25.140625" style="35" customWidth="1"/>
    <col min="1028" max="1028" width="15.7109375" style="35" customWidth="1"/>
    <col min="1029" max="1029" width="14.28515625" style="35" customWidth="1"/>
    <col min="1030" max="1030" width="11.42578125" style="35" customWidth="1"/>
    <col min="1031" max="1032" width="26.28515625" style="35" customWidth="1"/>
    <col min="1033" max="1033" width="15.42578125" style="35" customWidth="1"/>
    <col min="1034" max="1034" width="15.28515625" style="35" customWidth="1"/>
    <col min="1035" max="1035" width="14" style="35" customWidth="1"/>
    <col min="1036" max="1036" width="27.28515625" style="35" customWidth="1"/>
    <col min="1037" max="1037" width="30.140625" style="35" customWidth="1"/>
    <col min="1038" max="1038" width="45" style="35" customWidth="1"/>
    <col min="1039" max="1039" width="16" style="35" customWidth="1"/>
    <col min="1040" max="1040" width="16.5703125" style="35" customWidth="1"/>
    <col min="1041" max="1041" width="16.7109375" style="35" customWidth="1"/>
    <col min="1042" max="1042" width="14.5703125" style="35" customWidth="1"/>
    <col min="1043" max="1043" width="13.28515625" style="35" customWidth="1"/>
    <col min="1044" max="1044" width="22" style="35" customWidth="1"/>
    <col min="1045" max="1279" width="0" style="35" hidden="1" customWidth="1"/>
    <col min="1280" max="1280" width="12.42578125" style="35"/>
    <col min="1281" max="1281" width="21" style="35" customWidth="1"/>
    <col min="1282" max="1282" width="30.28515625" style="35" customWidth="1"/>
    <col min="1283" max="1283" width="25.140625" style="35" customWidth="1"/>
    <col min="1284" max="1284" width="15.7109375" style="35" customWidth="1"/>
    <col min="1285" max="1285" width="14.28515625" style="35" customWidth="1"/>
    <col min="1286" max="1286" width="11.42578125" style="35" customWidth="1"/>
    <col min="1287" max="1288" width="26.28515625" style="35" customWidth="1"/>
    <col min="1289" max="1289" width="15.42578125" style="35" customWidth="1"/>
    <col min="1290" max="1290" width="15.28515625" style="35" customWidth="1"/>
    <col min="1291" max="1291" width="14" style="35" customWidth="1"/>
    <col min="1292" max="1292" width="27.28515625" style="35" customWidth="1"/>
    <col min="1293" max="1293" width="30.140625" style="35" customWidth="1"/>
    <col min="1294" max="1294" width="45" style="35" customWidth="1"/>
    <col min="1295" max="1295" width="16" style="35" customWidth="1"/>
    <col min="1296" max="1296" width="16.5703125" style="35" customWidth="1"/>
    <col min="1297" max="1297" width="16.7109375" style="35" customWidth="1"/>
    <col min="1298" max="1298" width="14.5703125" style="35" customWidth="1"/>
    <col min="1299" max="1299" width="13.28515625" style="35" customWidth="1"/>
    <col min="1300" max="1300" width="22" style="35" customWidth="1"/>
    <col min="1301" max="1535" width="0" style="35" hidden="1" customWidth="1"/>
    <col min="1536" max="1536" width="12.42578125" style="35"/>
    <col min="1537" max="1537" width="21" style="35" customWidth="1"/>
    <col min="1538" max="1538" width="30.28515625" style="35" customWidth="1"/>
    <col min="1539" max="1539" width="25.140625" style="35" customWidth="1"/>
    <col min="1540" max="1540" width="15.7109375" style="35" customWidth="1"/>
    <col min="1541" max="1541" width="14.28515625" style="35" customWidth="1"/>
    <col min="1542" max="1542" width="11.42578125" style="35" customWidth="1"/>
    <col min="1543" max="1544" width="26.28515625" style="35" customWidth="1"/>
    <col min="1545" max="1545" width="15.42578125" style="35" customWidth="1"/>
    <col min="1546" max="1546" width="15.28515625" style="35" customWidth="1"/>
    <col min="1547" max="1547" width="14" style="35" customWidth="1"/>
    <col min="1548" max="1548" width="27.28515625" style="35" customWidth="1"/>
    <col min="1549" max="1549" width="30.140625" style="35" customWidth="1"/>
    <col min="1550" max="1550" width="45" style="35" customWidth="1"/>
    <col min="1551" max="1551" width="16" style="35" customWidth="1"/>
    <col min="1552" max="1552" width="16.5703125" style="35" customWidth="1"/>
    <col min="1553" max="1553" width="16.7109375" style="35" customWidth="1"/>
    <col min="1554" max="1554" width="14.5703125" style="35" customWidth="1"/>
    <col min="1555" max="1555" width="13.28515625" style="35" customWidth="1"/>
    <col min="1556" max="1556" width="22" style="35" customWidth="1"/>
    <col min="1557" max="1791" width="0" style="35" hidden="1" customWidth="1"/>
    <col min="1792" max="1792" width="12.42578125" style="35"/>
    <col min="1793" max="1793" width="21" style="35" customWidth="1"/>
    <col min="1794" max="1794" width="30.28515625" style="35" customWidth="1"/>
    <col min="1795" max="1795" width="25.140625" style="35" customWidth="1"/>
    <col min="1796" max="1796" width="15.7109375" style="35" customWidth="1"/>
    <col min="1797" max="1797" width="14.28515625" style="35" customWidth="1"/>
    <col min="1798" max="1798" width="11.42578125" style="35" customWidth="1"/>
    <col min="1799" max="1800" width="26.28515625" style="35" customWidth="1"/>
    <col min="1801" max="1801" width="15.42578125" style="35" customWidth="1"/>
    <col min="1802" max="1802" width="15.28515625" style="35" customWidth="1"/>
    <col min="1803" max="1803" width="14" style="35" customWidth="1"/>
    <col min="1804" max="1804" width="27.28515625" style="35" customWidth="1"/>
    <col min="1805" max="1805" width="30.140625" style="35" customWidth="1"/>
    <col min="1806" max="1806" width="45" style="35" customWidth="1"/>
    <col min="1807" max="1807" width="16" style="35" customWidth="1"/>
    <col min="1808" max="1808" width="16.5703125" style="35" customWidth="1"/>
    <col min="1809" max="1809" width="16.7109375" style="35" customWidth="1"/>
    <col min="1810" max="1810" width="14.5703125" style="35" customWidth="1"/>
    <col min="1811" max="1811" width="13.28515625" style="35" customWidth="1"/>
    <col min="1812" max="1812" width="22" style="35" customWidth="1"/>
    <col min="1813" max="2047" width="0" style="35" hidden="1" customWidth="1"/>
    <col min="2048" max="2048" width="12.42578125" style="35"/>
    <col min="2049" max="2049" width="21" style="35" customWidth="1"/>
    <col min="2050" max="2050" width="30.28515625" style="35" customWidth="1"/>
    <col min="2051" max="2051" width="25.140625" style="35" customWidth="1"/>
    <col min="2052" max="2052" width="15.7109375" style="35" customWidth="1"/>
    <col min="2053" max="2053" width="14.28515625" style="35" customWidth="1"/>
    <col min="2054" max="2054" width="11.42578125" style="35" customWidth="1"/>
    <col min="2055" max="2056" width="26.28515625" style="35" customWidth="1"/>
    <col min="2057" max="2057" width="15.42578125" style="35" customWidth="1"/>
    <col min="2058" max="2058" width="15.28515625" style="35" customWidth="1"/>
    <col min="2059" max="2059" width="14" style="35" customWidth="1"/>
    <col min="2060" max="2060" width="27.28515625" style="35" customWidth="1"/>
    <col min="2061" max="2061" width="30.140625" style="35" customWidth="1"/>
    <col min="2062" max="2062" width="45" style="35" customWidth="1"/>
    <col min="2063" max="2063" width="16" style="35" customWidth="1"/>
    <col min="2064" max="2064" width="16.5703125" style="35" customWidth="1"/>
    <col min="2065" max="2065" width="16.7109375" style="35" customWidth="1"/>
    <col min="2066" max="2066" width="14.5703125" style="35" customWidth="1"/>
    <col min="2067" max="2067" width="13.28515625" style="35" customWidth="1"/>
    <col min="2068" max="2068" width="22" style="35" customWidth="1"/>
    <col min="2069" max="2303" width="0" style="35" hidden="1" customWidth="1"/>
    <col min="2304" max="2304" width="12.42578125" style="35"/>
    <col min="2305" max="2305" width="21" style="35" customWidth="1"/>
    <col min="2306" max="2306" width="30.28515625" style="35" customWidth="1"/>
    <col min="2307" max="2307" width="25.140625" style="35" customWidth="1"/>
    <col min="2308" max="2308" width="15.7109375" style="35" customWidth="1"/>
    <col min="2309" max="2309" width="14.28515625" style="35" customWidth="1"/>
    <col min="2310" max="2310" width="11.42578125" style="35" customWidth="1"/>
    <col min="2311" max="2312" width="26.28515625" style="35" customWidth="1"/>
    <col min="2313" max="2313" width="15.42578125" style="35" customWidth="1"/>
    <col min="2314" max="2314" width="15.28515625" style="35" customWidth="1"/>
    <col min="2315" max="2315" width="14" style="35" customWidth="1"/>
    <col min="2316" max="2316" width="27.28515625" style="35" customWidth="1"/>
    <col min="2317" max="2317" width="30.140625" style="35" customWidth="1"/>
    <col min="2318" max="2318" width="45" style="35" customWidth="1"/>
    <col min="2319" max="2319" width="16" style="35" customWidth="1"/>
    <col min="2320" max="2320" width="16.5703125" style="35" customWidth="1"/>
    <col min="2321" max="2321" width="16.7109375" style="35" customWidth="1"/>
    <col min="2322" max="2322" width="14.5703125" style="35" customWidth="1"/>
    <col min="2323" max="2323" width="13.28515625" style="35" customWidth="1"/>
    <col min="2324" max="2324" width="22" style="35" customWidth="1"/>
    <col min="2325" max="2559" width="0" style="35" hidden="1" customWidth="1"/>
    <col min="2560" max="2560" width="12.42578125" style="35"/>
    <col min="2561" max="2561" width="21" style="35" customWidth="1"/>
    <col min="2562" max="2562" width="30.28515625" style="35" customWidth="1"/>
    <col min="2563" max="2563" width="25.140625" style="35" customWidth="1"/>
    <col min="2564" max="2564" width="15.7109375" style="35" customWidth="1"/>
    <col min="2565" max="2565" width="14.28515625" style="35" customWidth="1"/>
    <col min="2566" max="2566" width="11.42578125" style="35" customWidth="1"/>
    <col min="2567" max="2568" width="26.28515625" style="35" customWidth="1"/>
    <col min="2569" max="2569" width="15.42578125" style="35" customWidth="1"/>
    <col min="2570" max="2570" width="15.28515625" style="35" customWidth="1"/>
    <col min="2571" max="2571" width="14" style="35" customWidth="1"/>
    <col min="2572" max="2572" width="27.28515625" style="35" customWidth="1"/>
    <col min="2573" max="2573" width="30.140625" style="35" customWidth="1"/>
    <col min="2574" max="2574" width="45" style="35" customWidth="1"/>
    <col min="2575" max="2575" width="16" style="35" customWidth="1"/>
    <col min="2576" max="2576" width="16.5703125" style="35" customWidth="1"/>
    <col min="2577" max="2577" width="16.7109375" style="35" customWidth="1"/>
    <col min="2578" max="2578" width="14.5703125" style="35" customWidth="1"/>
    <col min="2579" max="2579" width="13.28515625" style="35" customWidth="1"/>
    <col min="2580" max="2580" width="22" style="35" customWidth="1"/>
    <col min="2581" max="2815" width="0" style="35" hidden="1" customWidth="1"/>
    <col min="2816" max="2816" width="12.42578125" style="35"/>
    <col min="2817" max="2817" width="21" style="35" customWidth="1"/>
    <col min="2818" max="2818" width="30.28515625" style="35" customWidth="1"/>
    <col min="2819" max="2819" width="25.140625" style="35" customWidth="1"/>
    <col min="2820" max="2820" width="15.7109375" style="35" customWidth="1"/>
    <col min="2821" max="2821" width="14.28515625" style="35" customWidth="1"/>
    <col min="2822" max="2822" width="11.42578125" style="35" customWidth="1"/>
    <col min="2823" max="2824" width="26.28515625" style="35" customWidth="1"/>
    <col min="2825" max="2825" width="15.42578125" style="35" customWidth="1"/>
    <col min="2826" max="2826" width="15.28515625" style="35" customWidth="1"/>
    <col min="2827" max="2827" width="14" style="35" customWidth="1"/>
    <col min="2828" max="2828" width="27.28515625" style="35" customWidth="1"/>
    <col min="2829" max="2829" width="30.140625" style="35" customWidth="1"/>
    <col min="2830" max="2830" width="45" style="35" customWidth="1"/>
    <col min="2831" max="2831" width="16" style="35" customWidth="1"/>
    <col min="2832" max="2832" width="16.5703125" style="35" customWidth="1"/>
    <col min="2833" max="2833" width="16.7109375" style="35" customWidth="1"/>
    <col min="2834" max="2834" width="14.5703125" style="35" customWidth="1"/>
    <col min="2835" max="2835" width="13.28515625" style="35" customWidth="1"/>
    <col min="2836" max="2836" width="22" style="35" customWidth="1"/>
    <col min="2837" max="3071" width="0" style="35" hidden="1" customWidth="1"/>
    <col min="3072" max="3072" width="12.42578125" style="35"/>
    <col min="3073" max="3073" width="21" style="35" customWidth="1"/>
    <col min="3074" max="3074" width="30.28515625" style="35" customWidth="1"/>
    <col min="3075" max="3075" width="25.140625" style="35" customWidth="1"/>
    <col min="3076" max="3076" width="15.7109375" style="35" customWidth="1"/>
    <col min="3077" max="3077" width="14.28515625" style="35" customWidth="1"/>
    <col min="3078" max="3078" width="11.42578125" style="35" customWidth="1"/>
    <col min="3079" max="3080" width="26.28515625" style="35" customWidth="1"/>
    <col min="3081" max="3081" width="15.42578125" style="35" customWidth="1"/>
    <col min="3082" max="3082" width="15.28515625" style="35" customWidth="1"/>
    <col min="3083" max="3083" width="14" style="35" customWidth="1"/>
    <col min="3084" max="3084" width="27.28515625" style="35" customWidth="1"/>
    <col min="3085" max="3085" width="30.140625" style="35" customWidth="1"/>
    <col min="3086" max="3086" width="45" style="35" customWidth="1"/>
    <col min="3087" max="3087" width="16" style="35" customWidth="1"/>
    <col min="3088" max="3088" width="16.5703125" style="35" customWidth="1"/>
    <col min="3089" max="3089" width="16.7109375" style="35" customWidth="1"/>
    <col min="3090" max="3090" width="14.5703125" style="35" customWidth="1"/>
    <col min="3091" max="3091" width="13.28515625" style="35" customWidth="1"/>
    <col min="3092" max="3092" width="22" style="35" customWidth="1"/>
    <col min="3093" max="3327" width="0" style="35" hidden="1" customWidth="1"/>
    <col min="3328" max="3328" width="12.42578125" style="35"/>
    <col min="3329" max="3329" width="21" style="35" customWidth="1"/>
    <col min="3330" max="3330" width="30.28515625" style="35" customWidth="1"/>
    <col min="3331" max="3331" width="25.140625" style="35" customWidth="1"/>
    <col min="3332" max="3332" width="15.7109375" style="35" customWidth="1"/>
    <col min="3333" max="3333" width="14.28515625" style="35" customWidth="1"/>
    <col min="3334" max="3334" width="11.42578125" style="35" customWidth="1"/>
    <col min="3335" max="3336" width="26.28515625" style="35" customWidth="1"/>
    <col min="3337" max="3337" width="15.42578125" style="35" customWidth="1"/>
    <col min="3338" max="3338" width="15.28515625" style="35" customWidth="1"/>
    <col min="3339" max="3339" width="14" style="35" customWidth="1"/>
    <col min="3340" max="3340" width="27.28515625" style="35" customWidth="1"/>
    <col min="3341" max="3341" width="30.140625" style="35" customWidth="1"/>
    <col min="3342" max="3342" width="45" style="35" customWidth="1"/>
    <col min="3343" max="3343" width="16" style="35" customWidth="1"/>
    <col min="3344" max="3344" width="16.5703125" style="35" customWidth="1"/>
    <col min="3345" max="3345" width="16.7109375" style="35" customWidth="1"/>
    <col min="3346" max="3346" width="14.5703125" style="35" customWidth="1"/>
    <col min="3347" max="3347" width="13.28515625" style="35" customWidth="1"/>
    <col min="3348" max="3348" width="22" style="35" customWidth="1"/>
    <col min="3349" max="3583" width="0" style="35" hidden="1" customWidth="1"/>
    <col min="3584" max="3584" width="12.42578125" style="35"/>
    <col min="3585" max="3585" width="21" style="35" customWidth="1"/>
    <col min="3586" max="3586" width="30.28515625" style="35" customWidth="1"/>
    <col min="3587" max="3587" width="25.140625" style="35" customWidth="1"/>
    <col min="3588" max="3588" width="15.7109375" style="35" customWidth="1"/>
    <col min="3589" max="3589" width="14.28515625" style="35" customWidth="1"/>
    <col min="3590" max="3590" width="11.42578125" style="35" customWidth="1"/>
    <col min="3591" max="3592" width="26.28515625" style="35" customWidth="1"/>
    <col min="3593" max="3593" width="15.42578125" style="35" customWidth="1"/>
    <col min="3594" max="3594" width="15.28515625" style="35" customWidth="1"/>
    <col min="3595" max="3595" width="14" style="35" customWidth="1"/>
    <col min="3596" max="3596" width="27.28515625" style="35" customWidth="1"/>
    <col min="3597" max="3597" width="30.140625" style="35" customWidth="1"/>
    <col min="3598" max="3598" width="45" style="35" customWidth="1"/>
    <col min="3599" max="3599" width="16" style="35" customWidth="1"/>
    <col min="3600" max="3600" width="16.5703125" style="35" customWidth="1"/>
    <col min="3601" max="3601" width="16.7109375" style="35" customWidth="1"/>
    <col min="3602" max="3602" width="14.5703125" style="35" customWidth="1"/>
    <col min="3603" max="3603" width="13.28515625" style="35" customWidth="1"/>
    <col min="3604" max="3604" width="22" style="35" customWidth="1"/>
    <col min="3605" max="3839" width="0" style="35" hidden="1" customWidth="1"/>
    <col min="3840" max="3840" width="12.42578125" style="35"/>
    <col min="3841" max="3841" width="21" style="35" customWidth="1"/>
    <col min="3842" max="3842" width="30.28515625" style="35" customWidth="1"/>
    <col min="3843" max="3843" width="25.140625" style="35" customWidth="1"/>
    <col min="3844" max="3844" width="15.7109375" style="35" customWidth="1"/>
    <col min="3845" max="3845" width="14.28515625" style="35" customWidth="1"/>
    <col min="3846" max="3846" width="11.42578125" style="35" customWidth="1"/>
    <col min="3847" max="3848" width="26.28515625" style="35" customWidth="1"/>
    <col min="3849" max="3849" width="15.42578125" style="35" customWidth="1"/>
    <col min="3850" max="3850" width="15.28515625" style="35" customWidth="1"/>
    <col min="3851" max="3851" width="14" style="35" customWidth="1"/>
    <col min="3852" max="3852" width="27.28515625" style="35" customWidth="1"/>
    <col min="3853" max="3853" width="30.140625" style="35" customWidth="1"/>
    <col min="3854" max="3854" width="45" style="35" customWidth="1"/>
    <col min="3855" max="3855" width="16" style="35" customWidth="1"/>
    <col min="3856" max="3856" width="16.5703125" style="35" customWidth="1"/>
    <col min="3857" max="3857" width="16.7109375" style="35" customWidth="1"/>
    <col min="3858" max="3858" width="14.5703125" style="35" customWidth="1"/>
    <col min="3859" max="3859" width="13.28515625" style="35" customWidth="1"/>
    <col min="3860" max="3860" width="22" style="35" customWidth="1"/>
    <col min="3861" max="4095" width="0" style="35" hidden="1" customWidth="1"/>
    <col min="4096" max="4096" width="12.42578125" style="35"/>
    <col min="4097" max="4097" width="21" style="35" customWidth="1"/>
    <col min="4098" max="4098" width="30.28515625" style="35" customWidth="1"/>
    <col min="4099" max="4099" width="25.140625" style="35" customWidth="1"/>
    <col min="4100" max="4100" width="15.7109375" style="35" customWidth="1"/>
    <col min="4101" max="4101" width="14.28515625" style="35" customWidth="1"/>
    <col min="4102" max="4102" width="11.42578125" style="35" customWidth="1"/>
    <col min="4103" max="4104" width="26.28515625" style="35" customWidth="1"/>
    <col min="4105" max="4105" width="15.42578125" style="35" customWidth="1"/>
    <col min="4106" max="4106" width="15.28515625" style="35" customWidth="1"/>
    <col min="4107" max="4107" width="14" style="35" customWidth="1"/>
    <col min="4108" max="4108" width="27.28515625" style="35" customWidth="1"/>
    <col min="4109" max="4109" width="30.140625" style="35" customWidth="1"/>
    <col min="4110" max="4110" width="45" style="35" customWidth="1"/>
    <col min="4111" max="4111" width="16" style="35" customWidth="1"/>
    <col min="4112" max="4112" width="16.5703125" style="35" customWidth="1"/>
    <col min="4113" max="4113" width="16.7109375" style="35" customWidth="1"/>
    <col min="4114" max="4114" width="14.5703125" style="35" customWidth="1"/>
    <col min="4115" max="4115" width="13.28515625" style="35" customWidth="1"/>
    <col min="4116" max="4116" width="22" style="35" customWidth="1"/>
    <col min="4117" max="4351" width="0" style="35" hidden="1" customWidth="1"/>
    <col min="4352" max="4352" width="12.42578125" style="35"/>
    <col min="4353" max="4353" width="21" style="35" customWidth="1"/>
    <col min="4354" max="4354" width="30.28515625" style="35" customWidth="1"/>
    <col min="4355" max="4355" width="25.140625" style="35" customWidth="1"/>
    <col min="4356" max="4356" width="15.7109375" style="35" customWidth="1"/>
    <col min="4357" max="4357" width="14.28515625" style="35" customWidth="1"/>
    <col min="4358" max="4358" width="11.42578125" style="35" customWidth="1"/>
    <col min="4359" max="4360" width="26.28515625" style="35" customWidth="1"/>
    <col min="4361" max="4361" width="15.42578125" style="35" customWidth="1"/>
    <col min="4362" max="4362" width="15.28515625" style="35" customWidth="1"/>
    <col min="4363" max="4363" width="14" style="35" customWidth="1"/>
    <col min="4364" max="4364" width="27.28515625" style="35" customWidth="1"/>
    <col min="4365" max="4365" width="30.140625" style="35" customWidth="1"/>
    <col min="4366" max="4366" width="45" style="35" customWidth="1"/>
    <col min="4367" max="4367" width="16" style="35" customWidth="1"/>
    <col min="4368" max="4368" width="16.5703125" style="35" customWidth="1"/>
    <col min="4369" max="4369" width="16.7109375" style="35" customWidth="1"/>
    <col min="4370" max="4370" width="14.5703125" style="35" customWidth="1"/>
    <col min="4371" max="4371" width="13.28515625" style="35" customWidth="1"/>
    <col min="4372" max="4372" width="22" style="35" customWidth="1"/>
    <col min="4373" max="4607" width="0" style="35" hidden="1" customWidth="1"/>
    <col min="4608" max="4608" width="12.42578125" style="35"/>
    <col min="4609" max="4609" width="21" style="35" customWidth="1"/>
    <col min="4610" max="4610" width="30.28515625" style="35" customWidth="1"/>
    <col min="4611" max="4611" width="25.140625" style="35" customWidth="1"/>
    <col min="4612" max="4612" width="15.7109375" style="35" customWidth="1"/>
    <col min="4613" max="4613" width="14.28515625" style="35" customWidth="1"/>
    <col min="4614" max="4614" width="11.42578125" style="35" customWidth="1"/>
    <col min="4615" max="4616" width="26.28515625" style="35" customWidth="1"/>
    <col min="4617" max="4617" width="15.42578125" style="35" customWidth="1"/>
    <col min="4618" max="4618" width="15.28515625" style="35" customWidth="1"/>
    <col min="4619" max="4619" width="14" style="35" customWidth="1"/>
    <col min="4620" max="4620" width="27.28515625" style="35" customWidth="1"/>
    <col min="4621" max="4621" width="30.140625" style="35" customWidth="1"/>
    <col min="4622" max="4622" width="45" style="35" customWidth="1"/>
    <col min="4623" max="4623" width="16" style="35" customWidth="1"/>
    <col min="4624" max="4624" width="16.5703125" style="35" customWidth="1"/>
    <col min="4625" max="4625" width="16.7109375" style="35" customWidth="1"/>
    <col min="4626" max="4626" width="14.5703125" style="35" customWidth="1"/>
    <col min="4627" max="4627" width="13.28515625" style="35" customWidth="1"/>
    <col min="4628" max="4628" width="22" style="35" customWidth="1"/>
    <col min="4629" max="4863" width="0" style="35" hidden="1" customWidth="1"/>
    <col min="4864" max="4864" width="12.42578125" style="35"/>
    <col min="4865" max="4865" width="21" style="35" customWidth="1"/>
    <col min="4866" max="4866" width="30.28515625" style="35" customWidth="1"/>
    <col min="4867" max="4867" width="25.140625" style="35" customWidth="1"/>
    <col min="4868" max="4868" width="15.7109375" style="35" customWidth="1"/>
    <col min="4869" max="4869" width="14.28515625" style="35" customWidth="1"/>
    <col min="4870" max="4870" width="11.42578125" style="35" customWidth="1"/>
    <col min="4871" max="4872" width="26.28515625" style="35" customWidth="1"/>
    <col min="4873" max="4873" width="15.42578125" style="35" customWidth="1"/>
    <col min="4874" max="4874" width="15.28515625" style="35" customWidth="1"/>
    <col min="4875" max="4875" width="14" style="35" customWidth="1"/>
    <col min="4876" max="4876" width="27.28515625" style="35" customWidth="1"/>
    <col min="4877" max="4877" width="30.140625" style="35" customWidth="1"/>
    <col min="4878" max="4878" width="45" style="35" customWidth="1"/>
    <col min="4879" max="4879" width="16" style="35" customWidth="1"/>
    <col min="4880" max="4880" width="16.5703125" style="35" customWidth="1"/>
    <col min="4881" max="4881" width="16.7109375" style="35" customWidth="1"/>
    <col min="4882" max="4882" width="14.5703125" style="35" customWidth="1"/>
    <col min="4883" max="4883" width="13.28515625" style="35" customWidth="1"/>
    <col min="4884" max="4884" width="22" style="35" customWidth="1"/>
    <col min="4885" max="5119" width="0" style="35" hidden="1" customWidth="1"/>
    <col min="5120" max="5120" width="12.42578125" style="35"/>
    <col min="5121" max="5121" width="21" style="35" customWidth="1"/>
    <col min="5122" max="5122" width="30.28515625" style="35" customWidth="1"/>
    <col min="5123" max="5123" width="25.140625" style="35" customWidth="1"/>
    <col min="5124" max="5124" width="15.7109375" style="35" customWidth="1"/>
    <col min="5125" max="5125" width="14.28515625" style="35" customWidth="1"/>
    <col min="5126" max="5126" width="11.42578125" style="35" customWidth="1"/>
    <col min="5127" max="5128" width="26.28515625" style="35" customWidth="1"/>
    <col min="5129" max="5129" width="15.42578125" style="35" customWidth="1"/>
    <col min="5130" max="5130" width="15.28515625" style="35" customWidth="1"/>
    <col min="5131" max="5131" width="14" style="35" customWidth="1"/>
    <col min="5132" max="5132" width="27.28515625" style="35" customWidth="1"/>
    <col min="5133" max="5133" width="30.140625" style="35" customWidth="1"/>
    <col min="5134" max="5134" width="45" style="35" customWidth="1"/>
    <col min="5135" max="5135" width="16" style="35" customWidth="1"/>
    <col min="5136" max="5136" width="16.5703125" style="35" customWidth="1"/>
    <col min="5137" max="5137" width="16.7109375" style="35" customWidth="1"/>
    <col min="5138" max="5138" width="14.5703125" style="35" customWidth="1"/>
    <col min="5139" max="5139" width="13.28515625" style="35" customWidth="1"/>
    <col min="5140" max="5140" width="22" style="35" customWidth="1"/>
    <col min="5141" max="5375" width="0" style="35" hidden="1" customWidth="1"/>
    <col min="5376" max="5376" width="12.42578125" style="35"/>
    <col min="5377" max="5377" width="21" style="35" customWidth="1"/>
    <col min="5378" max="5378" width="30.28515625" style="35" customWidth="1"/>
    <col min="5379" max="5379" width="25.140625" style="35" customWidth="1"/>
    <col min="5380" max="5380" width="15.7109375" style="35" customWidth="1"/>
    <col min="5381" max="5381" width="14.28515625" style="35" customWidth="1"/>
    <col min="5382" max="5382" width="11.42578125" style="35" customWidth="1"/>
    <col min="5383" max="5384" width="26.28515625" style="35" customWidth="1"/>
    <col min="5385" max="5385" width="15.42578125" style="35" customWidth="1"/>
    <col min="5386" max="5386" width="15.28515625" style="35" customWidth="1"/>
    <col min="5387" max="5387" width="14" style="35" customWidth="1"/>
    <col min="5388" max="5388" width="27.28515625" style="35" customWidth="1"/>
    <col min="5389" max="5389" width="30.140625" style="35" customWidth="1"/>
    <col min="5390" max="5390" width="45" style="35" customWidth="1"/>
    <col min="5391" max="5391" width="16" style="35" customWidth="1"/>
    <col min="5392" max="5392" width="16.5703125" style="35" customWidth="1"/>
    <col min="5393" max="5393" width="16.7109375" style="35" customWidth="1"/>
    <col min="5394" max="5394" width="14.5703125" style="35" customWidth="1"/>
    <col min="5395" max="5395" width="13.28515625" style="35" customWidth="1"/>
    <col min="5396" max="5396" width="22" style="35" customWidth="1"/>
    <col min="5397" max="5631" width="0" style="35" hidden="1" customWidth="1"/>
    <col min="5632" max="5632" width="12.42578125" style="35"/>
    <col min="5633" max="5633" width="21" style="35" customWidth="1"/>
    <col min="5634" max="5634" width="30.28515625" style="35" customWidth="1"/>
    <col min="5635" max="5635" width="25.140625" style="35" customWidth="1"/>
    <col min="5636" max="5636" width="15.7109375" style="35" customWidth="1"/>
    <col min="5637" max="5637" width="14.28515625" style="35" customWidth="1"/>
    <col min="5638" max="5638" width="11.42578125" style="35" customWidth="1"/>
    <col min="5639" max="5640" width="26.28515625" style="35" customWidth="1"/>
    <col min="5641" max="5641" width="15.42578125" style="35" customWidth="1"/>
    <col min="5642" max="5642" width="15.28515625" style="35" customWidth="1"/>
    <col min="5643" max="5643" width="14" style="35" customWidth="1"/>
    <col min="5644" max="5644" width="27.28515625" style="35" customWidth="1"/>
    <col min="5645" max="5645" width="30.140625" style="35" customWidth="1"/>
    <col min="5646" max="5646" width="45" style="35" customWidth="1"/>
    <col min="5647" max="5647" width="16" style="35" customWidth="1"/>
    <col min="5648" max="5648" width="16.5703125" style="35" customWidth="1"/>
    <col min="5649" max="5649" width="16.7109375" style="35" customWidth="1"/>
    <col min="5650" max="5650" width="14.5703125" style="35" customWidth="1"/>
    <col min="5651" max="5651" width="13.28515625" style="35" customWidth="1"/>
    <col min="5652" max="5652" width="22" style="35" customWidth="1"/>
    <col min="5653" max="5887" width="0" style="35" hidden="1" customWidth="1"/>
    <col min="5888" max="5888" width="12.42578125" style="35"/>
    <col min="5889" max="5889" width="21" style="35" customWidth="1"/>
    <col min="5890" max="5890" width="30.28515625" style="35" customWidth="1"/>
    <col min="5891" max="5891" width="25.140625" style="35" customWidth="1"/>
    <col min="5892" max="5892" width="15.7109375" style="35" customWidth="1"/>
    <col min="5893" max="5893" width="14.28515625" style="35" customWidth="1"/>
    <col min="5894" max="5894" width="11.42578125" style="35" customWidth="1"/>
    <col min="5895" max="5896" width="26.28515625" style="35" customWidth="1"/>
    <col min="5897" max="5897" width="15.42578125" style="35" customWidth="1"/>
    <col min="5898" max="5898" width="15.28515625" style="35" customWidth="1"/>
    <col min="5899" max="5899" width="14" style="35" customWidth="1"/>
    <col min="5900" max="5900" width="27.28515625" style="35" customWidth="1"/>
    <col min="5901" max="5901" width="30.140625" style="35" customWidth="1"/>
    <col min="5902" max="5902" width="45" style="35" customWidth="1"/>
    <col min="5903" max="5903" width="16" style="35" customWidth="1"/>
    <col min="5904" max="5904" width="16.5703125" style="35" customWidth="1"/>
    <col min="5905" max="5905" width="16.7109375" style="35" customWidth="1"/>
    <col min="5906" max="5906" width="14.5703125" style="35" customWidth="1"/>
    <col min="5907" max="5907" width="13.28515625" style="35" customWidth="1"/>
    <col min="5908" max="5908" width="22" style="35" customWidth="1"/>
    <col min="5909" max="6143" width="0" style="35" hidden="1" customWidth="1"/>
    <col min="6144" max="6144" width="12.42578125" style="35"/>
    <col min="6145" max="6145" width="21" style="35" customWidth="1"/>
    <col min="6146" max="6146" width="30.28515625" style="35" customWidth="1"/>
    <col min="6147" max="6147" width="25.140625" style="35" customWidth="1"/>
    <col min="6148" max="6148" width="15.7109375" style="35" customWidth="1"/>
    <col min="6149" max="6149" width="14.28515625" style="35" customWidth="1"/>
    <col min="6150" max="6150" width="11.42578125" style="35" customWidth="1"/>
    <col min="6151" max="6152" width="26.28515625" style="35" customWidth="1"/>
    <col min="6153" max="6153" width="15.42578125" style="35" customWidth="1"/>
    <col min="6154" max="6154" width="15.28515625" style="35" customWidth="1"/>
    <col min="6155" max="6155" width="14" style="35" customWidth="1"/>
    <col min="6156" max="6156" width="27.28515625" style="35" customWidth="1"/>
    <col min="6157" max="6157" width="30.140625" style="35" customWidth="1"/>
    <col min="6158" max="6158" width="45" style="35" customWidth="1"/>
    <col min="6159" max="6159" width="16" style="35" customWidth="1"/>
    <col min="6160" max="6160" width="16.5703125" style="35" customWidth="1"/>
    <col min="6161" max="6161" width="16.7109375" style="35" customWidth="1"/>
    <col min="6162" max="6162" width="14.5703125" style="35" customWidth="1"/>
    <col min="6163" max="6163" width="13.28515625" style="35" customWidth="1"/>
    <col min="6164" max="6164" width="22" style="35" customWidth="1"/>
    <col min="6165" max="6399" width="0" style="35" hidden="1" customWidth="1"/>
    <col min="6400" max="6400" width="12.42578125" style="35"/>
    <col min="6401" max="6401" width="21" style="35" customWidth="1"/>
    <col min="6402" max="6402" width="30.28515625" style="35" customWidth="1"/>
    <col min="6403" max="6403" width="25.140625" style="35" customWidth="1"/>
    <col min="6404" max="6404" width="15.7109375" style="35" customWidth="1"/>
    <col min="6405" max="6405" width="14.28515625" style="35" customWidth="1"/>
    <col min="6406" max="6406" width="11.42578125" style="35" customWidth="1"/>
    <col min="6407" max="6408" width="26.28515625" style="35" customWidth="1"/>
    <col min="6409" max="6409" width="15.42578125" style="35" customWidth="1"/>
    <col min="6410" max="6410" width="15.28515625" style="35" customWidth="1"/>
    <col min="6411" max="6411" width="14" style="35" customWidth="1"/>
    <col min="6412" max="6412" width="27.28515625" style="35" customWidth="1"/>
    <col min="6413" max="6413" width="30.140625" style="35" customWidth="1"/>
    <col min="6414" max="6414" width="45" style="35" customWidth="1"/>
    <col min="6415" max="6415" width="16" style="35" customWidth="1"/>
    <col min="6416" max="6416" width="16.5703125" style="35" customWidth="1"/>
    <col min="6417" max="6417" width="16.7109375" style="35" customWidth="1"/>
    <col min="6418" max="6418" width="14.5703125" style="35" customWidth="1"/>
    <col min="6419" max="6419" width="13.28515625" style="35" customWidth="1"/>
    <col min="6420" max="6420" width="22" style="35" customWidth="1"/>
    <col min="6421" max="6655" width="0" style="35" hidden="1" customWidth="1"/>
    <col min="6656" max="6656" width="12.42578125" style="35"/>
    <col min="6657" max="6657" width="21" style="35" customWidth="1"/>
    <col min="6658" max="6658" width="30.28515625" style="35" customWidth="1"/>
    <col min="6659" max="6659" width="25.140625" style="35" customWidth="1"/>
    <col min="6660" max="6660" width="15.7109375" style="35" customWidth="1"/>
    <col min="6661" max="6661" width="14.28515625" style="35" customWidth="1"/>
    <col min="6662" max="6662" width="11.42578125" style="35" customWidth="1"/>
    <col min="6663" max="6664" width="26.28515625" style="35" customWidth="1"/>
    <col min="6665" max="6665" width="15.42578125" style="35" customWidth="1"/>
    <col min="6666" max="6666" width="15.28515625" style="35" customWidth="1"/>
    <col min="6667" max="6667" width="14" style="35" customWidth="1"/>
    <col min="6668" max="6668" width="27.28515625" style="35" customWidth="1"/>
    <col min="6669" max="6669" width="30.140625" style="35" customWidth="1"/>
    <col min="6670" max="6670" width="45" style="35" customWidth="1"/>
    <col min="6671" max="6671" width="16" style="35" customWidth="1"/>
    <col min="6672" max="6672" width="16.5703125" style="35" customWidth="1"/>
    <col min="6673" max="6673" width="16.7109375" style="35" customWidth="1"/>
    <col min="6674" max="6674" width="14.5703125" style="35" customWidth="1"/>
    <col min="6675" max="6675" width="13.28515625" style="35" customWidth="1"/>
    <col min="6676" max="6676" width="22" style="35" customWidth="1"/>
    <col min="6677" max="6911" width="0" style="35" hidden="1" customWidth="1"/>
    <col min="6912" max="6912" width="12.42578125" style="35"/>
    <col min="6913" max="6913" width="21" style="35" customWidth="1"/>
    <col min="6914" max="6914" width="30.28515625" style="35" customWidth="1"/>
    <col min="6915" max="6915" width="25.140625" style="35" customWidth="1"/>
    <col min="6916" max="6916" width="15.7109375" style="35" customWidth="1"/>
    <col min="6917" max="6917" width="14.28515625" style="35" customWidth="1"/>
    <col min="6918" max="6918" width="11.42578125" style="35" customWidth="1"/>
    <col min="6919" max="6920" width="26.28515625" style="35" customWidth="1"/>
    <col min="6921" max="6921" width="15.42578125" style="35" customWidth="1"/>
    <col min="6922" max="6922" width="15.28515625" style="35" customWidth="1"/>
    <col min="6923" max="6923" width="14" style="35" customWidth="1"/>
    <col min="6924" max="6924" width="27.28515625" style="35" customWidth="1"/>
    <col min="6925" max="6925" width="30.140625" style="35" customWidth="1"/>
    <col min="6926" max="6926" width="45" style="35" customWidth="1"/>
    <col min="6927" max="6927" width="16" style="35" customWidth="1"/>
    <col min="6928" max="6928" width="16.5703125" style="35" customWidth="1"/>
    <col min="6929" max="6929" width="16.7109375" style="35" customWidth="1"/>
    <col min="6930" max="6930" width="14.5703125" style="35" customWidth="1"/>
    <col min="6931" max="6931" width="13.28515625" style="35" customWidth="1"/>
    <col min="6932" max="6932" width="22" style="35" customWidth="1"/>
    <col min="6933" max="7167" width="0" style="35" hidden="1" customWidth="1"/>
    <col min="7168" max="7168" width="12.42578125" style="35"/>
    <col min="7169" max="7169" width="21" style="35" customWidth="1"/>
    <col min="7170" max="7170" width="30.28515625" style="35" customWidth="1"/>
    <col min="7171" max="7171" width="25.140625" style="35" customWidth="1"/>
    <col min="7172" max="7172" width="15.7109375" style="35" customWidth="1"/>
    <col min="7173" max="7173" width="14.28515625" style="35" customWidth="1"/>
    <col min="7174" max="7174" width="11.42578125" style="35" customWidth="1"/>
    <col min="7175" max="7176" width="26.28515625" style="35" customWidth="1"/>
    <col min="7177" max="7177" width="15.42578125" style="35" customWidth="1"/>
    <col min="7178" max="7178" width="15.28515625" style="35" customWidth="1"/>
    <col min="7179" max="7179" width="14" style="35" customWidth="1"/>
    <col min="7180" max="7180" width="27.28515625" style="35" customWidth="1"/>
    <col min="7181" max="7181" width="30.140625" style="35" customWidth="1"/>
    <col min="7182" max="7182" width="45" style="35" customWidth="1"/>
    <col min="7183" max="7183" width="16" style="35" customWidth="1"/>
    <col min="7184" max="7184" width="16.5703125" style="35" customWidth="1"/>
    <col min="7185" max="7185" width="16.7109375" style="35" customWidth="1"/>
    <col min="7186" max="7186" width="14.5703125" style="35" customWidth="1"/>
    <col min="7187" max="7187" width="13.28515625" style="35" customWidth="1"/>
    <col min="7188" max="7188" width="22" style="35" customWidth="1"/>
    <col min="7189" max="7423" width="0" style="35" hidden="1" customWidth="1"/>
    <col min="7424" max="7424" width="12.42578125" style="35"/>
    <col min="7425" max="7425" width="21" style="35" customWidth="1"/>
    <col min="7426" max="7426" width="30.28515625" style="35" customWidth="1"/>
    <col min="7427" max="7427" width="25.140625" style="35" customWidth="1"/>
    <col min="7428" max="7428" width="15.7109375" style="35" customWidth="1"/>
    <col min="7429" max="7429" width="14.28515625" style="35" customWidth="1"/>
    <col min="7430" max="7430" width="11.42578125" style="35" customWidth="1"/>
    <col min="7431" max="7432" width="26.28515625" style="35" customWidth="1"/>
    <col min="7433" max="7433" width="15.42578125" style="35" customWidth="1"/>
    <col min="7434" max="7434" width="15.28515625" style="35" customWidth="1"/>
    <col min="7435" max="7435" width="14" style="35" customWidth="1"/>
    <col min="7436" max="7436" width="27.28515625" style="35" customWidth="1"/>
    <col min="7437" max="7437" width="30.140625" style="35" customWidth="1"/>
    <col min="7438" max="7438" width="45" style="35" customWidth="1"/>
    <col min="7439" max="7439" width="16" style="35" customWidth="1"/>
    <col min="7440" max="7440" width="16.5703125" style="35" customWidth="1"/>
    <col min="7441" max="7441" width="16.7109375" style="35" customWidth="1"/>
    <col min="7442" max="7442" width="14.5703125" style="35" customWidth="1"/>
    <col min="7443" max="7443" width="13.28515625" style="35" customWidth="1"/>
    <col min="7444" max="7444" width="22" style="35" customWidth="1"/>
    <col min="7445" max="7679" width="0" style="35" hidden="1" customWidth="1"/>
    <col min="7680" max="7680" width="12.42578125" style="35"/>
    <col min="7681" max="7681" width="21" style="35" customWidth="1"/>
    <col min="7682" max="7682" width="30.28515625" style="35" customWidth="1"/>
    <col min="7683" max="7683" width="25.140625" style="35" customWidth="1"/>
    <col min="7684" max="7684" width="15.7109375" style="35" customWidth="1"/>
    <col min="7685" max="7685" width="14.28515625" style="35" customWidth="1"/>
    <col min="7686" max="7686" width="11.42578125" style="35" customWidth="1"/>
    <col min="7687" max="7688" width="26.28515625" style="35" customWidth="1"/>
    <col min="7689" max="7689" width="15.42578125" style="35" customWidth="1"/>
    <col min="7690" max="7690" width="15.28515625" style="35" customWidth="1"/>
    <col min="7691" max="7691" width="14" style="35" customWidth="1"/>
    <col min="7692" max="7692" width="27.28515625" style="35" customWidth="1"/>
    <col min="7693" max="7693" width="30.140625" style="35" customWidth="1"/>
    <col min="7694" max="7694" width="45" style="35" customWidth="1"/>
    <col min="7695" max="7695" width="16" style="35" customWidth="1"/>
    <col min="7696" max="7696" width="16.5703125" style="35" customWidth="1"/>
    <col min="7697" max="7697" width="16.7109375" style="35" customWidth="1"/>
    <col min="7698" max="7698" width="14.5703125" style="35" customWidth="1"/>
    <col min="7699" max="7699" width="13.28515625" style="35" customWidth="1"/>
    <col min="7700" max="7700" width="22" style="35" customWidth="1"/>
    <col min="7701" max="7935" width="0" style="35" hidden="1" customWidth="1"/>
    <col min="7936" max="7936" width="12.42578125" style="35"/>
    <col min="7937" max="7937" width="21" style="35" customWidth="1"/>
    <col min="7938" max="7938" width="30.28515625" style="35" customWidth="1"/>
    <col min="7939" max="7939" width="25.140625" style="35" customWidth="1"/>
    <col min="7940" max="7940" width="15.7109375" style="35" customWidth="1"/>
    <col min="7941" max="7941" width="14.28515625" style="35" customWidth="1"/>
    <col min="7942" max="7942" width="11.42578125" style="35" customWidth="1"/>
    <col min="7943" max="7944" width="26.28515625" style="35" customWidth="1"/>
    <col min="7945" max="7945" width="15.42578125" style="35" customWidth="1"/>
    <col min="7946" max="7946" width="15.28515625" style="35" customWidth="1"/>
    <col min="7947" max="7947" width="14" style="35" customWidth="1"/>
    <col min="7948" max="7948" width="27.28515625" style="35" customWidth="1"/>
    <col min="7949" max="7949" width="30.140625" style="35" customWidth="1"/>
    <col min="7950" max="7950" width="45" style="35" customWidth="1"/>
    <col min="7951" max="7951" width="16" style="35" customWidth="1"/>
    <col min="7952" max="7952" width="16.5703125" style="35" customWidth="1"/>
    <col min="7953" max="7953" width="16.7109375" style="35" customWidth="1"/>
    <col min="7954" max="7954" width="14.5703125" style="35" customWidth="1"/>
    <col min="7955" max="7955" width="13.28515625" style="35" customWidth="1"/>
    <col min="7956" max="7956" width="22" style="35" customWidth="1"/>
    <col min="7957" max="8191" width="0" style="35" hidden="1" customWidth="1"/>
    <col min="8192" max="8192" width="12.42578125" style="35"/>
    <col min="8193" max="8193" width="21" style="35" customWidth="1"/>
    <col min="8194" max="8194" width="30.28515625" style="35" customWidth="1"/>
    <col min="8195" max="8195" width="25.140625" style="35" customWidth="1"/>
    <col min="8196" max="8196" width="15.7109375" style="35" customWidth="1"/>
    <col min="8197" max="8197" width="14.28515625" style="35" customWidth="1"/>
    <col min="8198" max="8198" width="11.42578125" style="35" customWidth="1"/>
    <col min="8199" max="8200" width="26.28515625" style="35" customWidth="1"/>
    <col min="8201" max="8201" width="15.42578125" style="35" customWidth="1"/>
    <col min="8202" max="8202" width="15.28515625" style="35" customWidth="1"/>
    <col min="8203" max="8203" width="14" style="35" customWidth="1"/>
    <col min="8204" max="8204" width="27.28515625" style="35" customWidth="1"/>
    <col min="8205" max="8205" width="30.140625" style="35" customWidth="1"/>
    <col min="8206" max="8206" width="45" style="35" customWidth="1"/>
    <col min="8207" max="8207" width="16" style="35" customWidth="1"/>
    <col min="8208" max="8208" width="16.5703125" style="35" customWidth="1"/>
    <col min="8209" max="8209" width="16.7109375" style="35" customWidth="1"/>
    <col min="8210" max="8210" width="14.5703125" style="35" customWidth="1"/>
    <col min="8211" max="8211" width="13.28515625" style="35" customWidth="1"/>
    <col min="8212" max="8212" width="22" style="35" customWidth="1"/>
    <col min="8213" max="8447" width="0" style="35" hidden="1" customWidth="1"/>
    <col min="8448" max="8448" width="12.42578125" style="35"/>
    <col min="8449" max="8449" width="21" style="35" customWidth="1"/>
    <col min="8450" max="8450" width="30.28515625" style="35" customWidth="1"/>
    <col min="8451" max="8451" width="25.140625" style="35" customWidth="1"/>
    <col min="8452" max="8452" width="15.7109375" style="35" customWidth="1"/>
    <col min="8453" max="8453" width="14.28515625" style="35" customWidth="1"/>
    <col min="8454" max="8454" width="11.42578125" style="35" customWidth="1"/>
    <col min="8455" max="8456" width="26.28515625" style="35" customWidth="1"/>
    <col min="8457" max="8457" width="15.42578125" style="35" customWidth="1"/>
    <col min="8458" max="8458" width="15.28515625" style="35" customWidth="1"/>
    <col min="8459" max="8459" width="14" style="35" customWidth="1"/>
    <col min="8460" max="8460" width="27.28515625" style="35" customWidth="1"/>
    <col min="8461" max="8461" width="30.140625" style="35" customWidth="1"/>
    <col min="8462" max="8462" width="45" style="35" customWidth="1"/>
    <col min="8463" max="8463" width="16" style="35" customWidth="1"/>
    <col min="8464" max="8464" width="16.5703125" style="35" customWidth="1"/>
    <col min="8465" max="8465" width="16.7109375" style="35" customWidth="1"/>
    <col min="8466" max="8466" width="14.5703125" style="35" customWidth="1"/>
    <col min="8467" max="8467" width="13.28515625" style="35" customWidth="1"/>
    <col min="8468" max="8468" width="22" style="35" customWidth="1"/>
    <col min="8469" max="8703" width="0" style="35" hidden="1" customWidth="1"/>
    <col min="8704" max="8704" width="12.42578125" style="35"/>
    <col min="8705" max="8705" width="21" style="35" customWidth="1"/>
    <col min="8706" max="8706" width="30.28515625" style="35" customWidth="1"/>
    <col min="8707" max="8707" width="25.140625" style="35" customWidth="1"/>
    <col min="8708" max="8708" width="15.7109375" style="35" customWidth="1"/>
    <col min="8709" max="8709" width="14.28515625" style="35" customWidth="1"/>
    <col min="8710" max="8710" width="11.42578125" style="35" customWidth="1"/>
    <col min="8711" max="8712" width="26.28515625" style="35" customWidth="1"/>
    <col min="8713" max="8713" width="15.42578125" style="35" customWidth="1"/>
    <col min="8714" max="8714" width="15.28515625" style="35" customWidth="1"/>
    <col min="8715" max="8715" width="14" style="35" customWidth="1"/>
    <col min="8716" max="8716" width="27.28515625" style="35" customWidth="1"/>
    <col min="8717" max="8717" width="30.140625" style="35" customWidth="1"/>
    <col min="8718" max="8718" width="45" style="35" customWidth="1"/>
    <col min="8719" max="8719" width="16" style="35" customWidth="1"/>
    <col min="8720" max="8720" width="16.5703125" style="35" customWidth="1"/>
    <col min="8721" max="8721" width="16.7109375" style="35" customWidth="1"/>
    <col min="8722" max="8722" width="14.5703125" style="35" customWidth="1"/>
    <col min="8723" max="8723" width="13.28515625" style="35" customWidth="1"/>
    <col min="8724" max="8724" width="22" style="35" customWidth="1"/>
    <col min="8725" max="8959" width="0" style="35" hidden="1" customWidth="1"/>
    <col min="8960" max="8960" width="12.42578125" style="35"/>
    <col min="8961" max="8961" width="21" style="35" customWidth="1"/>
    <col min="8962" max="8962" width="30.28515625" style="35" customWidth="1"/>
    <col min="8963" max="8963" width="25.140625" style="35" customWidth="1"/>
    <col min="8964" max="8964" width="15.7109375" style="35" customWidth="1"/>
    <col min="8965" max="8965" width="14.28515625" style="35" customWidth="1"/>
    <col min="8966" max="8966" width="11.42578125" style="35" customWidth="1"/>
    <col min="8967" max="8968" width="26.28515625" style="35" customWidth="1"/>
    <col min="8969" max="8969" width="15.42578125" style="35" customWidth="1"/>
    <col min="8970" max="8970" width="15.28515625" style="35" customWidth="1"/>
    <col min="8971" max="8971" width="14" style="35" customWidth="1"/>
    <col min="8972" max="8972" width="27.28515625" style="35" customWidth="1"/>
    <col min="8973" max="8973" width="30.140625" style="35" customWidth="1"/>
    <col min="8974" max="8974" width="45" style="35" customWidth="1"/>
    <col min="8975" max="8975" width="16" style="35" customWidth="1"/>
    <col min="8976" max="8976" width="16.5703125" style="35" customWidth="1"/>
    <col min="8977" max="8977" width="16.7109375" style="35" customWidth="1"/>
    <col min="8978" max="8978" width="14.5703125" style="35" customWidth="1"/>
    <col min="8979" max="8979" width="13.28515625" style="35" customWidth="1"/>
    <col min="8980" max="8980" width="22" style="35" customWidth="1"/>
    <col min="8981" max="9215" width="0" style="35" hidden="1" customWidth="1"/>
    <col min="9216" max="9216" width="12.42578125" style="35"/>
    <col min="9217" max="9217" width="21" style="35" customWidth="1"/>
    <col min="9218" max="9218" width="30.28515625" style="35" customWidth="1"/>
    <col min="9219" max="9219" width="25.140625" style="35" customWidth="1"/>
    <col min="9220" max="9220" width="15.7109375" style="35" customWidth="1"/>
    <col min="9221" max="9221" width="14.28515625" style="35" customWidth="1"/>
    <col min="9222" max="9222" width="11.42578125" style="35" customWidth="1"/>
    <col min="9223" max="9224" width="26.28515625" style="35" customWidth="1"/>
    <col min="9225" max="9225" width="15.42578125" style="35" customWidth="1"/>
    <col min="9226" max="9226" width="15.28515625" style="35" customWidth="1"/>
    <col min="9227" max="9227" width="14" style="35" customWidth="1"/>
    <col min="9228" max="9228" width="27.28515625" style="35" customWidth="1"/>
    <col min="9229" max="9229" width="30.140625" style="35" customWidth="1"/>
    <col min="9230" max="9230" width="45" style="35" customWidth="1"/>
    <col min="9231" max="9231" width="16" style="35" customWidth="1"/>
    <col min="9232" max="9232" width="16.5703125" style="35" customWidth="1"/>
    <col min="9233" max="9233" width="16.7109375" style="35" customWidth="1"/>
    <col min="9234" max="9234" width="14.5703125" style="35" customWidth="1"/>
    <col min="9235" max="9235" width="13.28515625" style="35" customWidth="1"/>
    <col min="9236" max="9236" width="22" style="35" customWidth="1"/>
    <col min="9237" max="9471" width="0" style="35" hidden="1" customWidth="1"/>
    <col min="9472" max="9472" width="12.42578125" style="35"/>
    <col min="9473" max="9473" width="21" style="35" customWidth="1"/>
    <col min="9474" max="9474" width="30.28515625" style="35" customWidth="1"/>
    <col min="9475" max="9475" width="25.140625" style="35" customWidth="1"/>
    <col min="9476" max="9476" width="15.7109375" style="35" customWidth="1"/>
    <col min="9477" max="9477" width="14.28515625" style="35" customWidth="1"/>
    <col min="9478" max="9478" width="11.42578125" style="35" customWidth="1"/>
    <col min="9479" max="9480" width="26.28515625" style="35" customWidth="1"/>
    <col min="9481" max="9481" width="15.42578125" style="35" customWidth="1"/>
    <col min="9482" max="9482" width="15.28515625" style="35" customWidth="1"/>
    <col min="9483" max="9483" width="14" style="35" customWidth="1"/>
    <col min="9484" max="9484" width="27.28515625" style="35" customWidth="1"/>
    <col min="9485" max="9485" width="30.140625" style="35" customWidth="1"/>
    <col min="9486" max="9486" width="45" style="35" customWidth="1"/>
    <col min="9487" max="9487" width="16" style="35" customWidth="1"/>
    <col min="9488" max="9488" width="16.5703125" style="35" customWidth="1"/>
    <col min="9489" max="9489" width="16.7109375" style="35" customWidth="1"/>
    <col min="9490" max="9490" width="14.5703125" style="35" customWidth="1"/>
    <col min="9491" max="9491" width="13.28515625" style="35" customWidth="1"/>
    <col min="9492" max="9492" width="22" style="35" customWidth="1"/>
    <col min="9493" max="9727" width="0" style="35" hidden="1" customWidth="1"/>
    <col min="9728" max="9728" width="12.42578125" style="35"/>
    <col min="9729" max="9729" width="21" style="35" customWidth="1"/>
    <col min="9730" max="9730" width="30.28515625" style="35" customWidth="1"/>
    <col min="9731" max="9731" width="25.140625" style="35" customWidth="1"/>
    <col min="9732" max="9732" width="15.7109375" style="35" customWidth="1"/>
    <col min="9733" max="9733" width="14.28515625" style="35" customWidth="1"/>
    <col min="9734" max="9734" width="11.42578125" style="35" customWidth="1"/>
    <col min="9735" max="9736" width="26.28515625" style="35" customWidth="1"/>
    <col min="9737" max="9737" width="15.42578125" style="35" customWidth="1"/>
    <col min="9738" max="9738" width="15.28515625" style="35" customWidth="1"/>
    <col min="9739" max="9739" width="14" style="35" customWidth="1"/>
    <col min="9740" max="9740" width="27.28515625" style="35" customWidth="1"/>
    <col min="9741" max="9741" width="30.140625" style="35" customWidth="1"/>
    <col min="9742" max="9742" width="45" style="35" customWidth="1"/>
    <col min="9743" max="9743" width="16" style="35" customWidth="1"/>
    <col min="9744" max="9744" width="16.5703125" style="35" customWidth="1"/>
    <col min="9745" max="9745" width="16.7109375" style="35" customWidth="1"/>
    <col min="9746" max="9746" width="14.5703125" style="35" customWidth="1"/>
    <col min="9747" max="9747" width="13.28515625" style="35" customWidth="1"/>
    <col min="9748" max="9748" width="22" style="35" customWidth="1"/>
    <col min="9749" max="9983" width="0" style="35" hidden="1" customWidth="1"/>
    <col min="9984" max="9984" width="12.42578125" style="35"/>
    <col min="9985" max="9985" width="21" style="35" customWidth="1"/>
    <col min="9986" max="9986" width="30.28515625" style="35" customWidth="1"/>
    <col min="9987" max="9987" width="25.140625" style="35" customWidth="1"/>
    <col min="9988" max="9988" width="15.7109375" style="35" customWidth="1"/>
    <col min="9989" max="9989" width="14.28515625" style="35" customWidth="1"/>
    <col min="9990" max="9990" width="11.42578125" style="35" customWidth="1"/>
    <col min="9991" max="9992" width="26.28515625" style="35" customWidth="1"/>
    <col min="9993" max="9993" width="15.42578125" style="35" customWidth="1"/>
    <col min="9994" max="9994" width="15.28515625" style="35" customWidth="1"/>
    <col min="9995" max="9995" width="14" style="35" customWidth="1"/>
    <col min="9996" max="9996" width="27.28515625" style="35" customWidth="1"/>
    <col min="9997" max="9997" width="30.140625" style="35" customWidth="1"/>
    <col min="9998" max="9998" width="45" style="35" customWidth="1"/>
    <col min="9999" max="9999" width="16" style="35" customWidth="1"/>
    <col min="10000" max="10000" width="16.5703125" style="35" customWidth="1"/>
    <col min="10001" max="10001" width="16.7109375" style="35" customWidth="1"/>
    <col min="10002" max="10002" width="14.5703125" style="35" customWidth="1"/>
    <col min="10003" max="10003" width="13.28515625" style="35" customWidth="1"/>
    <col min="10004" max="10004" width="22" style="35" customWidth="1"/>
    <col min="10005" max="10239" width="0" style="35" hidden="1" customWidth="1"/>
    <col min="10240" max="10240" width="12.42578125" style="35"/>
    <col min="10241" max="10241" width="21" style="35" customWidth="1"/>
    <col min="10242" max="10242" width="30.28515625" style="35" customWidth="1"/>
    <col min="10243" max="10243" width="25.140625" style="35" customWidth="1"/>
    <col min="10244" max="10244" width="15.7109375" style="35" customWidth="1"/>
    <col min="10245" max="10245" width="14.28515625" style="35" customWidth="1"/>
    <col min="10246" max="10246" width="11.42578125" style="35" customWidth="1"/>
    <col min="10247" max="10248" width="26.28515625" style="35" customWidth="1"/>
    <col min="10249" max="10249" width="15.42578125" style="35" customWidth="1"/>
    <col min="10250" max="10250" width="15.28515625" style="35" customWidth="1"/>
    <col min="10251" max="10251" width="14" style="35" customWidth="1"/>
    <col min="10252" max="10252" width="27.28515625" style="35" customWidth="1"/>
    <col min="10253" max="10253" width="30.140625" style="35" customWidth="1"/>
    <col min="10254" max="10254" width="45" style="35" customWidth="1"/>
    <col min="10255" max="10255" width="16" style="35" customWidth="1"/>
    <col min="10256" max="10256" width="16.5703125" style="35" customWidth="1"/>
    <col min="10257" max="10257" width="16.7109375" style="35" customWidth="1"/>
    <col min="10258" max="10258" width="14.5703125" style="35" customWidth="1"/>
    <col min="10259" max="10259" width="13.28515625" style="35" customWidth="1"/>
    <col min="10260" max="10260" width="22" style="35" customWidth="1"/>
    <col min="10261" max="10495" width="0" style="35" hidden="1" customWidth="1"/>
    <col min="10496" max="10496" width="12.42578125" style="35"/>
    <col min="10497" max="10497" width="21" style="35" customWidth="1"/>
    <col min="10498" max="10498" width="30.28515625" style="35" customWidth="1"/>
    <col min="10499" max="10499" width="25.140625" style="35" customWidth="1"/>
    <col min="10500" max="10500" width="15.7109375" style="35" customWidth="1"/>
    <col min="10501" max="10501" width="14.28515625" style="35" customWidth="1"/>
    <col min="10502" max="10502" width="11.42578125" style="35" customWidth="1"/>
    <col min="10503" max="10504" width="26.28515625" style="35" customWidth="1"/>
    <col min="10505" max="10505" width="15.42578125" style="35" customWidth="1"/>
    <col min="10506" max="10506" width="15.28515625" style="35" customWidth="1"/>
    <col min="10507" max="10507" width="14" style="35" customWidth="1"/>
    <col min="10508" max="10508" width="27.28515625" style="35" customWidth="1"/>
    <col min="10509" max="10509" width="30.140625" style="35" customWidth="1"/>
    <col min="10510" max="10510" width="45" style="35" customWidth="1"/>
    <col min="10511" max="10511" width="16" style="35" customWidth="1"/>
    <col min="10512" max="10512" width="16.5703125" style="35" customWidth="1"/>
    <col min="10513" max="10513" width="16.7109375" style="35" customWidth="1"/>
    <col min="10514" max="10514" width="14.5703125" style="35" customWidth="1"/>
    <col min="10515" max="10515" width="13.28515625" style="35" customWidth="1"/>
    <col min="10516" max="10516" width="22" style="35" customWidth="1"/>
    <col min="10517" max="10751" width="0" style="35" hidden="1" customWidth="1"/>
    <col min="10752" max="10752" width="12.42578125" style="35"/>
    <col min="10753" max="10753" width="21" style="35" customWidth="1"/>
    <col min="10754" max="10754" width="30.28515625" style="35" customWidth="1"/>
    <col min="10755" max="10755" width="25.140625" style="35" customWidth="1"/>
    <col min="10756" max="10756" width="15.7109375" style="35" customWidth="1"/>
    <col min="10757" max="10757" width="14.28515625" style="35" customWidth="1"/>
    <col min="10758" max="10758" width="11.42578125" style="35" customWidth="1"/>
    <col min="10759" max="10760" width="26.28515625" style="35" customWidth="1"/>
    <col min="10761" max="10761" width="15.42578125" style="35" customWidth="1"/>
    <col min="10762" max="10762" width="15.28515625" style="35" customWidth="1"/>
    <col min="10763" max="10763" width="14" style="35" customWidth="1"/>
    <col min="10764" max="10764" width="27.28515625" style="35" customWidth="1"/>
    <col min="10765" max="10765" width="30.140625" style="35" customWidth="1"/>
    <col min="10766" max="10766" width="45" style="35" customWidth="1"/>
    <col min="10767" max="10767" width="16" style="35" customWidth="1"/>
    <col min="10768" max="10768" width="16.5703125" style="35" customWidth="1"/>
    <col min="10769" max="10769" width="16.7109375" style="35" customWidth="1"/>
    <col min="10770" max="10770" width="14.5703125" style="35" customWidth="1"/>
    <col min="10771" max="10771" width="13.28515625" style="35" customWidth="1"/>
    <col min="10772" max="10772" width="22" style="35" customWidth="1"/>
    <col min="10773" max="11007" width="0" style="35" hidden="1" customWidth="1"/>
    <col min="11008" max="11008" width="12.42578125" style="35"/>
    <col min="11009" max="11009" width="21" style="35" customWidth="1"/>
    <col min="11010" max="11010" width="30.28515625" style="35" customWidth="1"/>
    <col min="11011" max="11011" width="25.140625" style="35" customWidth="1"/>
    <col min="11012" max="11012" width="15.7109375" style="35" customWidth="1"/>
    <col min="11013" max="11013" width="14.28515625" style="35" customWidth="1"/>
    <col min="11014" max="11014" width="11.42578125" style="35" customWidth="1"/>
    <col min="11015" max="11016" width="26.28515625" style="35" customWidth="1"/>
    <col min="11017" max="11017" width="15.42578125" style="35" customWidth="1"/>
    <col min="11018" max="11018" width="15.28515625" style="35" customWidth="1"/>
    <col min="11019" max="11019" width="14" style="35" customWidth="1"/>
    <col min="11020" max="11020" width="27.28515625" style="35" customWidth="1"/>
    <col min="11021" max="11021" width="30.140625" style="35" customWidth="1"/>
    <col min="11022" max="11022" width="45" style="35" customWidth="1"/>
    <col min="11023" max="11023" width="16" style="35" customWidth="1"/>
    <col min="11024" max="11024" width="16.5703125" style="35" customWidth="1"/>
    <col min="11025" max="11025" width="16.7109375" style="35" customWidth="1"/>
    <col min="11026" max="11026" width="14.5703125" style="35" customWidth="1"/>
    <col min="11027" max="11027" width="13.28515625" style="35" customWidth="1"/>
    <col min="11028" max="11028" width="22" style="35" customWidth="1"/>
    <col min="11029" max="11263" width="0" style="35" hidden="1" customWidth="1"/>
    <col min="11264" max="11264" width="12.42578125" style="35"/>
    <col min="11265" max="11265" width="21" style="35" customWidth="1"/>
    <col min="11266" max="11266" width="30.28515625" style="35" customWidth="1"/>
    <col min="11267" max="11267" width="25.140625" style="35" customWidth="1"/>
    <col min="11268" max="11268" width="15.7109375" style="35" customWidth="1"/>
    <col min="11269" max="11269" width="14.28515625" style="35" customWidth="1"/>
    <col min="11270" max="11270" width="11.42578125" style="35" customWidth="1"/>
    <col min="11271" max="11272" width="26.28515625" style="35" customWidth="1"/>
    <col min="11273" max="11273" width="15.42578125" style="35" customWidth="1"/>
    <col min="11274" max="11274" width="15.28515625" style="35" customWidth="1"/>
    <col min="11275" max="11275" width="14" style="35" customWidth="1"/>
    <col min="11276" max="11276" width="27.28515625" style="35" customWidth="1"/>
    <col min="11277" max="11277" width="30.140625" style="35" customWidth="1"/>
    <col min="11278" max="11278" width="45" style="35" customWidth="1"/>
    <col min="11279" max="11279" width="16" style="35" customWidth="1"/>
    <col min="11280" max="11280" width="16.5703125" style="35" customWidth="1"/>
    <col min="11281" max="11281" width="16.7109375" style="35" customWidth="1"/>
    <col min="11282" max="11282" width="14.5703125" style="35" customWidth="1"/>
    <col min="11283" max="11283" width="13.28515625" style="35" customWidth="1"/>
    <col min="11284" max="11284" width="22" style="35" customWidth="1"/>
    <col min="11285" max="11519" width="0" style="35" hidden="1" customWidth="1"/>
    <col min="11520" max="11520" width="12.42578125" style="35"/>
    <col min="11521" max="11521" width="21" style="35" customWidth="1"/>
    <col min="11522" max="11522" width="30.28515625" style="35" customWidth="1"/>
    <col min="11523" max="11523" width="25.140625" style="35" customWidth="1"/>
    <col min="11524" max="11524" width="15.7109375" style="35" customWidth="1"/>
    <col min="11525" max="11525" width="14.28515625" style="35" customWidth="1"/>
    <col min="11526" max="11526" width="11.42578125" style="35" customWidth="1"/>
    <col min="11527" max="11528" width="26.28515625" style="35" customWidth="1"/>
    <col min="11529" max="11529" width="15.42578125" style="35" customWidth="1"/>
    <col min="11530" max="11530" width="15.28515625" style="35" customWidth="1"/>
    <col min="11531" max="11531" width="14" style="35" customWidth="1"/>
    <col min="11532" max="11532" width="27.28515625" style="35" customWidth="1"/>
    <col min="11533" max="11533" width="30.140625" style="35" customWidth="1"/>
    <col min="11534" max="11534" width="45" style="35" customWidth="1"/>
    <col min="11535" max="11535" width="16" style="35" customWidth="1"/>
    <col min="11536" max="11536" width="16.5703125" style="35" customWidth="1"/>
    <col min="11537" max="11537" width="16.7109375" style="35" customWidth="1"/>
    <col min="11538" max="11538" width="14.5703125" style="35" customWidth="1"/>
    <col min="11539" max="11539" width="13.28515625" style="35" customWidth="1"/>
    <col min="11540" max="11540" width="22" style="35" customWidth="1"/>
    <col min="11541" max="11775" width="0" style="35" hidden="1" customWidth="1"/>
    <col min="11776" max="11776" width="12.42578125" style="35"/>
    <col min="11777" max="11777" width="21" style="35" customWidth="1"/>
    <col min="11778" max="11778" width="30.28515625" style="35" customWidth="1"/>
    <col min="11779" max="11779" width="25.140625" style="35" customWidth="1"/>
    <col min="11780" max="11780" width="15.7109375" style="35" customWidth="1"/>
    <col min="11781" max="11781" width="14.28515625" style="35" customWidth="1"/>
    <col min="11782" max="11782" width="11.42578125" style="35" customWidth="1"/>
    <col min="11783" max="11784" width="26.28515625" style="35" customWidth="1"/>
    <col min="11785" max="11785" width="15.42578125" style="35" customWidth="1"/>
    <col min="11786" max="11786" width="15.28515625" style="35" customWidth="1"/>
    <col min="11787" max="11787" width="14" style="35" customWidth="1"/>
    <col min="11788" max="11788" width="27.28515625" style="35" customWidth="1"/>
    <col min="11789" max="11789" width="30.140625" style="35" customWidth="1"/>
    <col min="11790" max="11790" width="45" style="35" customWidth="1"/>
    <col min="11791" max="11791" width="16" style="35" customWidth="1"/>
    <col min="11792" max="11792" width="16.5703125" style="35" customWidth="1"/>
    <col min="11793" max="11793" width="16.7109375" style="35" customWidth="1"/>
    <col min="11794" max="11794" width="14.5703125" style="35" customWidth="1"/>
    <col min="11795" max="11795" width="13.28515625" style="35" customWidth="1"/>
    <col min="11796" max="11796" width="22" style="35" customWidth="1"/>
    <col min="11797" max="12031" width="0" style="35" hidden="1" customWidth="1"/>
    <col min="12032" max="12032" width="12.42578125" style="35"/>
    <col min="12033" max="12033" width="21" style="35" customWidth="1"/>
    <col min="12034" max="12034" width="30.28515625" style="35" customWidth="1"/>
    <col min="12035" max="12035" width="25.140625" style="35" customWidth="1"/>
    <col min="12036" max="12036" width="15.7109375" style="35" customWidth="1"/>
    <col min="12037" max="12037" width="14.28515625" style="35" customWidth="1"/>
    <col min="12038" max="12038" width="11.42578125" style="35" customWidth="1"/>
    <col min="12039" max="12040" width="26.28515625" style="35" customWidth="1"/>
    <col min="12041" max="12041" width="15.42578125" style="35" customWidth="1"/>
    <col min="12042" max="12042" width="15.28515625" style="35" customWidth="1"/>
    <col min="12043" max="12043" width="14" style="35" customWidth="1"/>
    <col min="12044" max="12044" width="27.28515625" style="35" customWidth="1"/>
    <col min="12045" max="12045" width="30.140625" style="35" customWidth="1"/>
    <col min="12046" max="12046" width="45" style="35" customWidth="1"/>
    <col min="12047" max="12047" width="16" style="35" customWidth="1"/>
    <col min="12048" max="12048" width="16.5703125" style="35" customWidth="1"/>
    <col min="12049" max="12049" width="16.7109375" style="35" customWidth="1"/>
    <col min="12050" max="12050" width="14.5703125" style="35" customWidth="1"/>
    <col min="12051" max="12051" width="13.28515625" style="35" customWidth="1"/>
    <col min="12052" max="12052" width="22" style="35" customWidth="1"/>
    <col min="12053" max="12287" width="0" style="35" hidden="1" customWidth="1"/>
    <col min="12288" max="12288" width="12.42578125" style="35"/>
    <col min="12289" max="12289" width="21" style="35" customWidth="1"/>
    <col min="12290" max="12290" width="30.28515625" style="35" customWidth="1"/>
    <col min="12291" max="12291" width="25.140625" style="35" customWidth="1"/>
    <col min="12292" max="12292" width="15.7109375" style="35" customWidth="1"/>
    <col min="12293" max="12293" width="14.28515625" style="35" customWidth="1"/>
    <col min="12294" max="12294" width="11.42578125" style="35" customWidth="1"/>
    <col min="12295" max="12296" width="26.28515625" style="35" customWidth="1"/>
    <col min="12297" max="12297" width="15.42578125" style="35" customWidth="1"/>
    <col min="12298" max="12298" width="15.28515625" style="35" customWidth="1"/>
    <col min="12299" max="12299" width="14" style="35" customWidth="1"/>
    <col min="12300" max="12300" width="27.28515625" style="35" customWidth="1"/>
    <col min="12301" max="12301" width="30.140625" style="35" customWidth="1"/>
    <col min="12302" max="12302" width="45" style="35" customWidth="1"/>
    <col min="12303" max="12303" width="16" style="35" customWidth="1"/>
    <col min="12304" max="12304" width="16.5703125" style="35" customWidth="1"/>
    <col min="12305" max="12305" width="16.7109375" style="35" customWidth="1"/>
    <col min="12306" max="12306" width="14.5703125" style="35" customWidth="1"/>
    <col min="12307" max="12307" width="13.28515625" style="35" customWidth="1"/>
    <col min="12308" max="12308" width="22" style="35" customWidth="1"/>
    <col min="12309" max="12543" width="0" style="35" hidden="1" customWidth="1"/>
    <col min="12544" max="12544" width="12.42578125" style="35"/>
    <col min="12545" max="12545" width="21" style="35" customWidth="1"/>
    <col min="12546" max="12546" width="30.28515625" style="35" customWidth="1"/>
    <col min="12547" max="12547" width="25.140625" style="35" customWidth="1"/>
    <col min="12548" max="12548" width="15.7109375" style="35" customWidth="1"/>
    <col min="12549" max="12549" width="14.28515625" style="35" customWidth="1"/>
    <col min="12550" max="12550" width="11.42578125" style="35" customWidth="1"/>
    <col min="12551" max="12552" width="26.28515625" style="35" customWidth="1"/>
    <col min="12553" max="12553" width="15.42578125" style="35" customWidth="1"/>
    <col min="12554" max="12554" width="15.28515625" style="35" customWidth="1"/>
    <col min="12555" max="12555" width="14" style="35" customWidth="1"/>
    <col min="12556" max="12556" width="27.28515625" style="35" customWidth="1"/>
    <col min="12557" max="12557" width="30.140625" style="35" customWidth="1"/>
    <col min="12558" max="12558" width="45" style="35" customWidth="1"/>
    <col min="12559" max="12559" width="16" style="35" customWidth="1"/>
    <col min="12560" max="12560" width="16.5703125" style="35" customWidth="1"/>
    <col min="12561" max="12561" width="16.7109375" style="35" customWidth="1"/>
    <col min="12562" max="12562" width="14.5703125" style="35" customWidth="1"/>
    <col min="12563" max="12563" width="13.28515625" style="35" customWidth="1"/>
    <col min="12564" max="12564" width="22" style="35" customWidth="1"/>
    <col min="12565" max="12799" width="0" style="35" hidden="1" customWidth="1"/>
    <col min="12800" max="12800" width="12.42578125" style="35"/>
    <col min="12801" max="12801" width="21" style="35" customWidth="1"/>
    <col min="12802" max="12802" width="30.28515625" style="35" customWidth="1"/>
    <col min="12803" max="12803" width="25.140625" style="35" customWidth="1"/>
    <col min="12804" max="12804" width="15.7109375" style="35" customWidth="1"/>
    <col min="12805" max="12805" width="14.28515625" style="35" customWidth="1"/>
    <col min="12806" max="12806" width="11.42578125" style="35" customWidth="1"/>
    <col min="12807" max="12808" width="26.28515625" style="35" customWidth="1"/>
    <col min="12809" max="12809" width="15.42578125" style="35" customWidth="1"/>
    <col min="12810" max="12810" width="15.28515625" style="35" customWidth="1"/>
    <col min="12811" max="12811" width="14" style="35" customWidth="1"/>
    <col min="12812" max="12812" width="27.28515625" style="35" customWidth="1"/>
    <col min="12813" max="12813" width="30.140625" style="35" customWidth="1"/>
    <col min="12814" max="12814" width="45" style="35" customWidth="1"/>
    <col min="12815" max="12815" width="16" style="35" customWidth="1"/>
    <col min="12816" max="12816" width="16.5703125" style="35" customWidth="1"/>
    <col min="12817" max="12817" width="16.7109375" style="35" customWidth="1"/>
    <col min="12818" max="12818" width="14.5703125" style="35" customWidth="1"/>
    <col min="12819" max="12819" width="13.28515625" style="35" customWidth="1"/>
    <col min="12820" max="12820" width="22" style="35" customWidth="1"/>
    <col min="12821" max="13055" width="0" style="35" hidden="1" customWidth="1"/>
    <col min="13056" max="13056" width="12.42578125" style="35"/>
    <col min="13057" max="13057" width="21" style="35" customWidth="1"/>
    <col min="13058" max="13058" width="30.28515625" style="35" customWidth="1"/>
    <col min="13059" max="13059" width="25.140625" style="35" customWidth="1"/>
    <col min="13060" max="13060" width="15.7109375" style="35" customWidth="1"/>
    <col min="13061" max="13061" width="14.28515625" style="35" customWidth="1"/>
    <col min="13062" max="13062" width="11.42578125" style="35" customWidth="1"/>
    <col min="13063" max="13064" width="26.28515625" style="35" customWidth="1"/>
    <col min="13065" max="13065" width="15.42578125" style="35" customWidth="1"/>
    <col min="13066" max="13066" width="15.28515625" style="35" customWidth="1"/>
    <col min="13067" max="13067" width="14" style="35" customWidth="1"/>
    <col min="13068" max="13068" width="27.28515625" style="35" customWidth="1"/>
    <col min="13069" max="13069" width="30.140625" style="35" customWidth="1"/>
    <col min="13070" max="13070" width="45" style="35" customWidth="1"/>
    <col min="13071" max="13071" width="16" style="35" customWidth="1"/>
    <col min="13072" max="13072" width="16.5703125" style="35" customWidth="1"/>
    <col min="13073" max="13073" width="16.7109375" style="35" customWidth="1"/>
    <col min="13074" max="13074" width="14.5703125" style="35" customWidth="1"/>
    <col min="13075" max="13075" width="13.28515625" style="35" customWidth="1"/>
    <col min="13076" max="13076" width="22" style="35" customWidth="1"/>
    <col min="13077" max="13311" width="0" style="35" hidden="1" customWidth="1"/>
    <col min="13312" max="13312" width="12.42578125" style="35"/>
    <col min="13313" max="13313" width="21" style="35" customWidth="1"/>
    <col min="13314" max="13314" width="30.28515625" style="35" customWidth="1"/>
    <col min="13315" max="13315" width="25.140625" style="35" customWidth="1"/>
    <col min="13316" max="13316" width="15.7109375" style="35" customWidth="1"/>
    <col min="13317" max="13317" width="14.28515625" style="35" customWidth="1"/>
    <col min="13318" max="13318" width="11.42578125" style="35" customWidth="1"/>
    <col min="13319" max="13320" width="26.28515625" style="35" customWidth="1"/>
    <col min="13321" max="13321" width="15.42578125" style="35" customWidth="1"/>
    <col min="13322" max="13322" width="15.28515625" style="35" customWidth="1"/>
    <col min="13323" max="13323" width="14" style="35" customWidth="1"/>
    <col min="13324" max="13324" width="27.28515625" style="35" customWidth="1"/>
    <col min="13325" max="13325" width="30.140625" style="35" customWidth="1"/>
    <col min="13326" max="13326" width="45" style="35" customWidth="1"/>
    <col min="13327" max="13327" width="16" style="35" customWidth="1"/>
    <col min="13328" max="13328" width="16.5703125" style="35" customWidth="1"/>
    <col min="13329" max="13329" width="16.7109375" style="35" customWidth="1"/>
    <col min="13330" max="13330" width="14.5703125" style="35" customWidth="1"/>
    <col min="13331" max="13331" width="13.28515625" style="35" customWidth="1"/>
    <col min="13332" max="13332" width="22" style="35" customWidth="1"/>
    <col min="13333" max="13567" width="0" style="35" hidden="1" customWidth="1"/>
    <col min="13568" max="13568" width="12.42578125" style="35"/>
    <col min="13569" max="13569" width="21" style="35" customWidth="1"/>
    <col min="13570" max="13570" width="30.28515625" style="35" customWidth="1"/>
    <col min="13571" max="13571" width="25.140625" style="35" customWidth="1"/>
    <col min="13572" max="13572" width="15.7109375" style="35" customWidth="1"/>
    <col min="13573" max="13573" width="14.28515625" style="35" customWidth="1"/>
    <col min="13574" max="13574" width="11.42578125" style="35" customWidth="1"/>
    <col min="13575" max="13576" width="26.28515625" style="35" customWidth="1"/>
    <col min="13577" max="13577" width="15.42578125" style="35" customWidth="1"/>
    <col min="13578" max="13578" width="15.28515625" style="35" customWidth="1"/>
    <col min="13579" max="13579" width="14" style="35" customWidth="1"/>
    <col min="13580" max="13580" width="27.28515625" style="35" customWidth="1"/>
    <col min="13581" max="13581" width="30.140625" style="35" customWidth="1"/>
    <col min="13582" max="13582" width="45" style="35" customWidth="1"/>
    <col min="13583" max="13583" width="16" style="35" customWidth="1"/>
    <col min="13584" max="13584" width="16.5703125" style="35" customWidth="1"/>
    <col min="13585" max="13585" width="16.7109375" style="35" customWidth="1"/>
    <col min="13586" max="13586" width="14.5703125" style="35" customWidth="1"/>
    <col min="13587" max="13587" width="13.28515625" style="35" customWidth="1"/>
    <col min="13588" max="13588" width="22" style="35" customWidth="1"/>
    <col min="13589" max="13823" width="0" style="35" hidden="1" customWidth="1"/>
    <col min="13824" max="13824" width="12.42578125" style="35"/>
    <col min="13825" max="13825" width="21" style="35" customWidth="1"/>
    <col min="13826" max="13826" width="30.28515625" style="35" customWidth="1"/>
    <col min="13827" max="13827" width="25.140625" style="35" customWidth="1"/>
    <col min="13828" max="13828" width="15.7109375" style="35" customWidth="1"/>
    <col min="13829" max="13829" width="14.28515625" style="35" customWidth="1"/>
    <col min="13830" max="13830" width="11.42578125" style="35" customWidth="1"/>
    <col min="13831" max="13832" width="26.28515625" style="35" customWidth="1"/>
    <col min="13833" max="13833" width="15.42578125" style="35" customWidth="1"/>
    <col min="13834" max="13834" width="15.28515625" style="35" customWidth="1"/>
    <col min="13835" max="13835" width="14" style="35" customWidth="1"/>
    <col min="13836" max="13836" width="27.28515625" style="35" customWidth="1"/>
    <col min="13837" max="13837" width="30.140625" style="35" customWidth="1"/>
    <col min="13838" max="13838" width="45" style="35" customWidth="1"/>
    <col min="13839" max="13839" width="16" style="35" customWidth="1"/>
    <col min="13840" max="13840" width="16.5703125" style="35" customWidth="1"/>
    <col min="13841" max="13841" width="16.7109375" style="35" customWidth="1"/>
    <col min="13842" max="13842" width="14.5703125" style="35" customWidth="1"/>
    <col min="13843" max="13843" width="13.28515625" style="35" customWidth="1"/>
    <col min="13844" max="13844" width="22" style="35" customWidth="1"/>
    <col min="13845" max="14079" width="0" style="35" hidden="1" customWidth="1"/>
    <col min="14080" max="14080" width="12.42578125" style="35"/>
    <col min="14081" max="14081" width="21" style="35" customWidth="1"/>
    <col min="14082" max="14082" width="30.28515625" style="35" customWidth="1"/>
    <col min="14083" max="14083" width="25.140625" style="35" customWidth="1"/>
    <col min="14084" max="14084" width="15.7109375" style="35" customWidth="1"/>
    <col min="14085" max="14085" width="14.28515625" style="35" customWidth="1"/>
    <col min="14086" max="14086" width="11.42578125" style="35" customWidth="1"/>
    <col min="14087" max="14088" width="26.28515625" style="35" customWidth="1"/>
    <col min="14089" max="14089" width="15.42578125" style="35" customWidth="1"/>
    <col min="14090" max="14090" width="15.28515625" style="35" customWidth="1"/>
    <col min="14091" max="14091" width="14" style="35" customWidth="1"/>
    <col min="14092" max="14092" width="27.28515625" style="35" customWidth="1"/>
    <col min="14093" max="14093" width="30.140625" style="35" customWidth="1"/>
    <col min="14094" max="14094" width="45" style="35" customWidth="1"/>
    <col min="14095" max="14095" width="16" style="35" customWidth="1"/>
    <col min="14096" max="14096" width="16.5703125" style="35" customWidth="1"/>
    <col min="14097" max="14097" width="16.7109375" style="35" customWidth="1"/>
    <col min="14098" max="14098" width="14.5703125" style="35" customWidth="1"/>
    <col min="14099" max="14099" width="13.28515625" style="35" customWidth="1"/>
    <col min="14100" max="14100" width="22" style="35" customWidth="1"/>
    <col min="14101" max="14335" width="0" style="35" hidden="1" customWidth="1"/>
    <col min="14336" max="14336" width="12.42578125" style="35"/>
    <col min="14337" max="14337" width="21" style="35" customWidth="1"/>
    <col min="14338" max="14338" width="30.28515625" style="35" customWidth="1"/>
    <col min="14339" max="14339" width="25.140625" style="35" customWidth="1"/>
    <col min="14340" max="14340" width="15.7109375" style="35" customWidth="1"/>
    <col min="14341" max="14341" width="14.28515625" style="35" customWidth="1"/>
    <col min="14342" max="14342" width="11.42578125" style="35" customWidth="1"/>
    <col min="14343" max="14344" width="26.28515625" style="35" customWidth="1"/>
    <col min="14345" max="14345" width="15.42578125" style="35" customWidth="1"/>
    <col min="14346" max="14346" width="15.28515625" style="35" customWidth="1"/>
    <col min="14347" max="14347" width="14" style="35" customWidth="1"/>
    <col min="14348" max="14348" width="27.28515625" style="35" customWidth="1"/>
    <col min="14349" max="14349" width="30.140625" style="35" customWidth="1"/>
    <col min="14350" max="14350" width="45" style="35" customWidth="1"/>
    <col min="14351" max="14351" width="16" style="35" customWidth="1"/>
    <col min="14352" max="14352" width="16.5703125" style="35" customWidth="1"/>
    <col min="14353" max="14353" width="16.7109375" style="35" customWidth="1"/>
    <col min="14354" max="14354" width="14.5703125" style="35" customWidth="1"/>
    <col min="14355" max="14355" width="13.28515625" style="35" customWidth="1"/>
    <col min="14356" max="14356" width="22" style="35" customWidth="1"/>
    <col min="14357" max="14591" width="0" style="35" hidden="1" customWidth="1"/>
    <col min="14592" max="14592" width="12.42578125" style="35"/>
    <col min="14593" max="14593" width="21" style="35" customWidth="1"/>
    <col min="14594" max="14594" width="30.28515625" style="35" customWidth="1"/>
    <col min="14595" max="14595" width="25.140625" style="35" customWidth="1"/>
    <col min="14596" max="14596" width="15.7109375" style="35" customWidth="1"/>
    <col min="14597" max="14597" width="14.28515625" style="35" customWidth="1"/>
    <col min="14598" max="14598" width="11.42578125" style="35" customWidth="1"/>
    <col min="14599" max="14600" width="26.28515625" style="35" customWidth="1"/>
    <col min="14601" max="14601" width="15.42578125" style="35" customWidth="1"/>
    <col min="14602" max="14602" width="15.28515625" style="35" customWidth="1"/>
    <col min="14603" max="14603" width="14" style="35" customWidth="1"/>
    <col min="14604" max="14604" width="27.28515625" style="35" customWidth="1"/>
    <col min="14605" max="14605" width="30.140625" style="35" customWidth="1"/>
    <col min="14606" max="14606" width="45" style="35" customWidth="1"/>
    <col min="14607" max="14607" width="16" style="35" customWidth="1"/>
    <col min="14608" max="14608" width="16.5703125" style="35" customWidth="1"/>
    <col min="14609" max="14609" width="16.7109375" style="35" customWidth="1"/>
    <col min="14610" max="14610" width="14.5703125" style="35" customWidth="1"/>
    <col min="14611" max="14611" width="13.28515625" style="35" customWidth="1"/>
    <col min="14612" max="14612" width="22" style="35" customWidth="1"/>
    <col min="14613" max="14847" width="0" style="35" hidden="1" customWidth="1"/>
    <col min="14848" max="14848" width="12.42578125" style="35"/>
    <col min="14849" max="14849" width="21" style="35" customWidth="1"/>
    <col min="14850" max="14850" width="30.28515625" style="35" customWidth="1"/>
    <col min="14851" max="14851" width="25.140625" style="35" customWidth="1"/>
    <col min="14852" max="14852" width="15.7109375" style="35" customWidth="1"/>
    <col min="14853" max="14853" width="14.28515625" style="35" customWidth="1"/>
    <col min="14854" max="14854" width="11.42578125" style="35" customWidth="1"/>
    <col min="14855" max="14856" width="26.28515625" style="35" customWidth="1"/>
    <col min="14857" max="14857" width="15.42578125" style="35" customWidth="1"/>
    <col min="14858" max="14858" width="15.28515625" style="35" customWidth="1"/>
    <col min="14859" max="14859" width="14" style="35" customWidth="1"/>
    <col min="14860" max="14860" width="27.28515625" style="35" customWidth="1"/>
    <col min="14861" max="14861" width="30.140625" style="35" customWidth="1"/>
    <col min="14862" max="14862" width="45" style="35" customWidth="1"/>
    <col min="14863" max="14863" width="16" style="35" customWidth="1"/>
    <col min="14864" max="14864" width="16.5703125" style="35" customWidth="1"/>
    <col min="14865" max="14865" width="16.7109375" style="35" customWidth="1"/>
    <col min="14866" max="14866" width="14.5703125" style="35" customWidth="1"/>
    <col min="14867" max="14867" width="13.28515625" style="35" customWidth="1"/>
    <col min="14868" max="14868" width="22" style="35" customWidth="1"/>
    <col min="14869" max="15103" width="0" style="35" hidden="1" customWidth="1"/>
    <col min="15104" max="15104" width="12.42578125" style="35"/>
    <col min="15105" max="15105" width="21" style="35" customWidth="1"/>
    <col min="15106" max="15106" width="30.28515625" style="35" customWidth="1"/>
    <col min="15107" max="15107" width="25.140625" style="35" customWidth="1"/>
    <col min="15108" max="15108" width="15.7109375" style="35" customWidth="1"/>
    <col min="15109" max="15109" width="14.28515625" style="35" customWidth="1"/>
    <col min="15110" max="15110" width="11.42578125" style="35" customWidth="1"/>
    <col min="15111" max="15112" width="26.28515625" style="35" customWidth="1"/>
    <col min="15113" max="15113" width="15.42578125" style="35" customWidth="1"/>
    <col min="15114" max="15114" width="15.28515625" style="35" customWidth="1"/>
    <col min="15115" max="15115" width="14" style="35" customWidth="1"/>
    <col min="15116" max="15116" width="27.28515625" style="35" customWidth="1"/>
    <col min="15117" max="15117" width="30.140625" style="35" customWidth="1"/>
    <col min="15118" max="15118" width="45" style="35" customWidth="1"/>
    <col min="15119" max="15119" width="16" style="35" customWidth="1"/>
    <col min="15120" max="15120" width="16.5703125" style="35" customWidth="1"/>
    <col min="15121" max="15121" width="16.7109375" style="35" customWidth="1"/>
    <col min="15122" max="15122" width="14.5703125" style="35" customWidth="1"/>
    <col min="15123" max="15123" width="13.28515625" style="35" customWidth="1"/>
    <col min="15124" max="15124" width="22" style="35" customWidth="1"/>
    <col min="15125" max="15359" width="0" style="35" hidden="1" customWidth="1"/>
    <col min="15360" max="15360" width="12.42578125" style="35"/>
    <col min="15361" max="15361" width="21" style="35" customWidth="1"/>
    <col min="15362" max="15362" width="30.28515625" style="35" customWidth="1"/>
    <col min="15363" max="15363" width="25.140625" style="35" customWidth="1"/>
    <col min="15364" max="15364" width="15.7109375" style="35" customWidth="1"/>
    <col min="15365" max="15365" width="14.28515625" style="35" customWidth="1"/>
    <col min="15366" max="15366" width="11.42578125" style="35" customWidth="1"/>
    <col min="15367" max="15368" width="26.28515625" style="35" customWidth="1"/>
    <col min="15369" max="15369" width="15.42578125" style="35" customWidth="1"/>
    <col min="15370" max="15370" width="15.28515625" style="35" customWidth="1"/>
    <col min="15371" max="15371" width="14" style="35" customWidth="1"/>
    <col min="15372" max="15372" width="27.28515625" style="35" customWidth="1"/>
    <col min="15373" max="15373" width="30.140625" style="35" customWidth="1"/>
    <col min="15374" max="15374" width="45" style="35" customWidth="1"/>
    <col min="15375" max="15375" width="16" style="35" customWidth="1"/>
    <col min="15376" max="15376" width="16.5703125" style="35" customWidth="1"/>
    <col min="15377" max="15377" width="16.7109375" style="35" customWidth="1"/>
    <col min="15378" max="15378" width="14.5703125" style="35" customWidth="1"/>
    <col min="15379" max="15379" width="13.28515625" style="35" customWidth="1"/>
    <col min="15380" max="15380" width="22" style="35" customWidth="1"/>
    <col min="15381" max="15615" width="0" style="35" hidden="1" customWidth="1"/>
    <col min="15616" max="15616" width="12.42578125" style="35"/>
    <col min="15617" max="15617" width="21" style="35" customWidth="1"/>
    <col min="15618" max="15618" width="30.28515625" style="35" customWidth="1"/>
    <col min="15619" max="15619" width="25.140625" style="35" customWidth="1"/>
    <col min="15620" max="15620" width="15.7109375" style="35" customWidth="1"/>
    <col min="15621" max="15621" width="14.28515625" style="35" customWidth="1"/>
    <col min="15622" max="15622" width="11.42578125" style="35" customWidth="1"/>
    <col min="15623" max="15624" width="26.28515625" style="35" customWidth="1"/>
    <col min="15625" max="15625" width="15.42578125" style="35" customWidth="1"/>
    <col min="15626" max="15626" width="15.28515625" style="35" customWidth="1"/>
    <col min="15627" max="15627" width="14" style="35" customWidth="1"/>
    <col min="15628" max="15628" width="27.28515625" style="35" customWidth="1"/>
    <col min="15629" max="15629" width="30.140625" style="35" customWidth="1"/>
    <col min="15630" max="15630" width="45" style="35" customWidth="1"/>
    <col min="15631" max="15631" width="16" style="35" customWidth="1"/>
    <col min="15632" max="15632" width="16.5703125" style="35" customWidth="1"/>
    <col min="15633" max="15633" width="16.7109375" style="35" customWidth="1"/>
    <col min="15634" max="15634" width="14.5703125" style="35" customWidth="1"/>
    <col min="15635" max="15635" width="13.28515625" style="35" customWidth="1"/>
    <col min="15636" max="15636" width="22" style="35" customWidth="1"/>
    <col min="15637" max="15871" width="0" style="35" hidden="1" customWidth="1"/>
    <col min="15872" max="15872" width="12.42578125" style="35"/>
    <col min="15873" max="15873" width="21" style="35" customWidth="1"/>
    <col min="15874" max="15874" width="30.28515625" style="35" customWidth="1"/>
    <col min="15875" max="15875" width="25.140625" style="35" customWidth="1"/>
    <col min="15876" max="15876" width="15.7109375" style="35" customWidth="1"/>
    <col min="15877" max="15877" width="14.28515625" style="35" customWidth="1"/>
    <col min="15878" max="15878" width="11.42578125" style="35" customWidth="1"/>
    <col min="15879" max="15880" width="26.28515625" style="35" customWidth="1"/>
    <col min="15881" max="15881" width="15.42578125" style="35" customWidth="1"/>
    <col min="15882" max="15882" width="15.28515625" style="35" customWidth="1"/>
    <col min="15883" max="15883" width="14" style="35" customWidth="1"/>
    <col min="15884" max="15884" width="27.28515625" style="35" customWidth="1"/>
    <col min="15885" max="15885" width="30.140625" style="35" customWidth="1"/>
    <col min="15886" max="15886" width="45" style="35" customWidth="1"/>
    <col min="15887" max="15887" width="16" style="35" customWidth="1"/>
    <col min="15888" max="15888" width="16.5703125" style="35" customWidth="1"/>
    <col min="15889" max="15889" width="16.7109375" style="35" customWidth="1"/>
    <col min="15890" max="15890" width="14.5703125" style="35" customWidth="1"/>
    <col min="15891" max="15891" width="13.28515625" style="35" customWidth="1"/>
    <col min="15892" max="15892" width="22" style="35" customWidth="1"/>
    <col min="15893" max="16127" width="0" style="35" hidden="1" customWidth="1"/>
    <col min="16128" max="16128" width="12.42578125" style="35"/>
    <col min="16129" max="16129" width="21" style="35" customWidth="1"/>
    <col min="16130" max="16130" width="30.28515625" style="35" customWidth="1"/>
    <col min="16131" max="16131" width="25.140625" style="35" customWidth="1"/>
    <col min="16132" max="16132" width="15.7109375" style="35" customWidth="1"/>
    <col min="16133" max="16133" width="14.28515625" style="35" customWidth="1"/>
    <col min="16134" max="16134" width="11.42578125" style="35" customWidth="1"/>
    <col min="16135" max="16136" width="26.28515625" style="35" customWidth="1"/>
    <col min="16137" max="16137" width="15.42578125" style="35" customWidth="1"/>
    <col min="16138" max="16138" width="15.28515625" style="35" customWidth="1"/>
    <col min="16139" max="16139" width="14" style="35" customWidth="1"/>
    <col min="16140" max="16140" width="27.28515625" style="35" customWidth="1"/>
    <col min="16141" max="16141" width="30.140625" style="35" customWidth="1"/>
    <col min="16142" max="16142" width="45" style="35" customWidth="1"/>
    <col min="16143" max="16143" width="16" style="35" customWidth="1"/>
    <col min="16144" max="16144" width="16.5703125" style="35" customWidth="1"/>
    <col min="16145" max="16145" width="16.7109375" style="35" customWidth="1"/>
    <col min="16146" max="16146" width="14.5703125" style="35" customWidth="1"/>
    <col min="16147" max="16147" width="13.28515625" style="35" customWidth="1"/>
    <col min="16148" max="16148" width="22" style="35" customWidth="1"/>
    <col min="16149" max="16383" width="0" style="35" hidden="1" customWidth="1"/>
    <col min="16384" max="16384" width="12.42578125" style="35"/>
  </cols>
  <sheetData>
    <row r="1" spans="1:256" s="62" customFormat="1" ht="13.5" thickBot="1" x14ac:dyDescent="0.3">
      <c r="D1" s="44"/>
      <c r="E1" s="44"/>
      <c r="F1" s="74"/>
      <c r="I1" s="73"/>
      <c r="J1" s="73"/>
      <c r="K1" s="73"/>
      <c r="N1" s="227"/>
      <c r="O1" s="44"/>
      <c r="P1" s="73"/>
      <c r="Q1" s="73"/>
      <c r="R1" s="44"/>
      <c r="S1" s="44"/>
      <c r="T1" s="44"/>
    </row>
    <row r="2" spans="1:256" s="144" customFormat="1" ht="13.5" thickBot="1" x14ac:dyDescent="0.3">
      <c r="A2" s="782" t="s">
        <v>0</v>
      </c>
      <c r="B2" s="783"/>
      <c r="C2" s="783"/>
      <c r="D2" s="783"/>
      <c r="E2" s="783"/>
      <c r="F2" s="783"/>
      <c r="G2" s="783"/>
      <c r="H2" s="783"/>
      <c r="I2" s="783"/>
      <c r="J2" s="783"/>
      <c r="K2" s="783"/>
      <c r="L2" s="783"/>
      <c r="M2" s="783"/>
      <c r="N2" s="783"/>
      <c r="O2" s="783"/>
      <c r="P2" s="783"/>
      <c r="Q2" s="783"/>
      <c r="R2" s="783"/>
      <c r="S2" s="783"/>
      <c r="T2" s="784"/>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IU2" s="78"/>
      <c r="IV2" s="62"/>
    </row>
    <row r="3" spans="1:256" s="61" customFormat="1" ht="13.5" thickBot="1" x14ac:dyDescent="0.3">
      <c r="A3" s="782" t="s">
        <v>1</v>
      </c>
      <c r="B3" s="783"/>
      <c r="C3" s="783"/>
      <c r="D3" s="783"/>
      <c r="E3" s="783"/>
      <c r="F3" s="783"/>
      <c r="G3" s="783"/>
      <c r="H3" s="783"/>
      <c r="I3" s="783"/>
      <c r="J3" s="783"/>
      <c r="K3" s="783"/>
      <c r="L3" s="783"/>
      <c r="M3" s="783"/>
      <c r="N3" s="783"/>
      <c r="O3" s="783"/>
      <c r="P3" s="783"/>
      <c r="Q3" s="783"/>
      <c r="R3" s="783"/>
      <c r="S3" s="783"/>
      <c r="T3" s="784"/>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IU3" s="228"/>
      <c r="IV3" s="63"/>
    </row>
    <row r="4" spans="1:256" s="229" customFormat="1" ht="13.5" thickBot="1" x14ac:dyDescent="0.3">
      <c r="A4" s="786" t="s">
        <v>741</v>
      </c>
      <c r="B4" s="787"/>
      <c r="C4" s="787"/>
      <c r="D4" s="787"/>
      <c r="E4" s="787"/>
      <c r="F4" s="787"/>
      <c r="G4" s="788"/>
      <c r="H4" s="785" t="s">
        <v>1587</v>
      </c>
      <c r="I4" s="785"/>
      <c r="J4" s="785"/>
      <c r="K4" s="785"/>
      <c r="L4" s="785"/>
      <c r="M4" s="785" t="s">
        <v>3</v>
      </c>
      <c r="N4" s="785"/>
      <c r="O4" s="785"/>
      <c r="P4" s="785" t="s">
        <v>742</v>
      </c>
      <c r="Q4" s="785"/>
      <c r="R4" s="785"/>
      <c r="S4" s="785"/>
      <c r="T4" s="785"/>
      <c r="IV4" s="230"/>
    </row>
    <row r="5" spans="1:256" s="61" customFormat="1" ht="18" customHeight="1" thickBot="1" x14ac:dyDescent="0.3">
      <c r="A5" s="943" t="s">
        <v>5</v>
      </c>
      <c r="B5" s="943"/>
      <c r="C5" s="943"/>
      <c r="D5" s="943"/>
      <c r="E5" s="943"/>
      <c r="F5" s="943"/>
      <c r="G5" s="943" t="s">
        <v>6</v>
      </c>
      <c r="H5" s="943"/>
      <c r="I5" s="943"/>
      <c r="J5" s="943"/>
      <c r="K5" s="943"/>
      <c r="L5" s="943"/>
      <c r="M5" s="943"/>
      <c r="N5" s="943" t="s">
        <v>7</v>
      </c>
      <c r="O5" s="943"/>
      <c r="P5" s="943"/>
      <c r="Q5" s="943"/>
      <c r="R5" s="943"/>
      <c r="S5" s="943"/>
      <c r="T5" s="94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IU5" s="228"/>
      <c r="IV5" s="63"/>
    </row>
    <row r="6" spans="1:256" s="61" customFormat="1" ht="20.45" customHeight="1" thickBot="1" x14ac:dyDescent="0.3">
      <c r="A6" s="785" t="s">
        <v>743</v>
      </c>
      <c r="B6" s="785" t="s">
        <v>9</v>
      </c>
      <c r="C6" s="785" t="s">
        <v>10</v>
      </c>
      <c r="D6" s="785" t="s">
        <v>11</v>
      </c>
      <c r="E6" s="785" t="s">
        <v>171</v>
      </c>
      <c r="F6" s="924" t="s">
        <v>172</v>
      </c>
      <c r="G6" s="785" t="s">
        <v>9</v>
      </c>
      <c r="H6" s="785" t="s">
        <v>14</v>
      </c>
      <c r="I6" s="811" t="s">
        <v>537</v>
      </c>
      <c r="J6" s="811" t="s">
        <v>744</v>
      </c>
      <c r="K6" s="1463" t="s">
        <v>175</v>
      </c>
      <c r="L6" s="815" t="s">
        <v>18</v>
      </c>
      <c r="M6" s="815" t="s">
        <v>745</v>
      </c>
      <c r="N6" s="1459" t="s">
        <v>19</v>
      </c>
      <c r="O6" s="785" t="s">
        <v>176</v>
      </c>
      <c r="P6" s="1461" t="s">
        <v>74</v>
      </c>
      <c r="Q6" s="811" t="s">
        <v>178</v>
      </c>
      <c r="R6" s="785" t="s">
        <v>179</v>
      </c>
      <c r="S6" s="785" t="s">
        <v>746</v>
      </c>
      <c r="T6" s="1455" t="s">
        <v>25</v>
      </c>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IU6" s="228"/>
      <c r="IV6" s="63"/>
    </row>
    <row r="7" spans="1:256" s="61" customFormat="1" ht="39.6" customHeight="1" thickBot="1" x14ac:dyDescent="0.3">
      <c r="A7" s="785"/>
      <c r="B7" s="785"/>
      <c r="C7" s="785"/>
      <c r="D7" s="785"/>
      <c r="E7" s="785"/>
      <c r="F7" s="924"/>
      <c r="G7" s="785"/>
      <c r="H7" s="785"/>
      <c r="I7" s="811"/>
      <c r="J7" s="811"/>
      <c r="K7" s="1463"/>
      <c r="L7" s="815"/>
      <c r="M7" s="815"/>
      <c r="N7" s="1460"/>
      <c r="O7" s="785"/>
      <c r="P7" s="1462"/>
      <c r="Q7" s="811"/>
      <c r="R7" s="785"/>
      <c r="S7" s="785"/>
      <c r="T7" s="1456"/>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IU7" s="228"/>
      <c r="IV7" s="63"/>
    </row>
    <row r="8" spans="1:256" ht="331.5" x14ac:dyDescent="0.25">
      <c r="A8" s="1452" t="s">
        <v>747</v>
      </c>
      <c r="B8" s="123" t="s">
        <v>748</v>
      </c>
      <c r="C8" s="123" t="s">
        <v>749</v>
      </c>
      <c r="D8" s="157">
        <v>1</v>
      </c>
      <c r="E8" s="535">
        <v>5</v>
      </c>
      <c r="F8" s="231">
        <v>1</v>
      </c>
      <c r="G8" s="796" t="s">
        <v>750</v>
      </c>
      <c r="H8" s="141" t="s">
        <v>615</v>
      </c>
      <c r="I8" s="845">
        <v>1656421668</v>
      </c>
      <c r="J8" s="845">
        <v>1656421668</v>
      </c>
      <c r="K8" s="1454">
        <f>+J8/I8</f>
        <v>1</v>
      </c>
      <c r="L8" s="795" t="s">
        <v>751</v>
      </c>
      <c r="M8" s="796" t="s">
        <v>752</v>
      </c>
      <c r="N8" s="426" t="s">
        <v>753</v>
      </c>
      <c r="O8" s="1240">
        <v>111</v>
      </c>
      <c r="P8" s="1440">
        <v>1656421668</v>
      </c>
      <c r="Q8" s="1076">
        <f>J8</f>
        <v>1656421668</v>
      </c>
      <c r="R8" s="1443">
        <f>Q8/P8</f>
        <v>1</v>
      </c>
      <c r="S8" s="1449" t="s">
        <v>754</v>
      </c>
      <c r="T8" s="936" t="s">
        <v>755</v>
      </c>
      <c r="IV8" s="62"/>
    </row>
    <row r="9" spans="1:256" ht="91.15" customHeight="1" x14ac:dyDescent="0.25">
      <c r="A9" s="1452"/>
      <c r="B9" s="151" t="s">
        <v>756</v>
      </c>
      <c r="C9" s="151" t="s">
        <v>757</v>
      </c>
      <c r="D9" s="87">
        <v>2304</v>
      </c>
      <c r="E9" s="87">
        <v>2304</v>
      </c>
      <c r="F9" s="152">
        <v>1</v>
      </c>
      <c r="G9" s="833"/>
      <c r="H9" s="150" t="s">
        <v>758</v>
      </c>
      <c r="I9" s="845"/>
      <c r="J9" s="845"/>
      <c r="K9" s="1454"/>
      <c r="L9" s="795"/>
      <c r="M9" s="833"/>
      <c r="N9" s="232" t="s">
        <v>759</v>
      </c>
      <c r="O9" s="1240"/>
      <c r="P9" s="1440"/>
      <c r="Q9" s="1076"/>
      <c r="R9" s="1443"/>
      <c r="S9" s="1449"/>
      <c r="T9" s="937"/>
      <c r="IV9" s="62"/>
    </row>
    <row r="10" spans="1:256" ht="172.15" customHeight="1" x14ac:dyDescent="0.25">
      <c r="A10" s="1457"/>
      <c r="B10" s="151" t="s">
        <v>760</v>
      </c>
      <c r="C10" s="151" t="s">
        <v>761</v>
      </c>
      <c r="D10" s="87">
        <v>2</v>
      </c>
      <c r="E10" s="87">
        <v>3</v>
      </c>
      <c r="F10" s="152">
        <v>1</v>
      </c>
      <c r="G10" s="833"/>
      <c r="H10" s="125" t="s">
        <v>762</v>
      </c>
      <c r="I10" s="846"/>
      <c r="J10" s="846"/>
      <c r="K10" s="1226"/>
      <c r="L10" s="796"/>
      <c r="M10" s="833"/>
      <c r="N10" s="233" t="s">
        <v>763</v>
      </c>
      <c r="O10" s="1236"/>
      <c r="P10" s="1458"/>
      <c r="Q10" s="1077"/>
      <c r="R10" s="1448"/>
      <c r="S10" s="1450"/>
      <c r="T10" s="937"/>
      <c r="IV10" s="62"/>
    </row>
    <row r="11" spans="1:256" ht="47.45" customHeight="1" x14ac:dyDescent="0.25">
      <c r="A11" s="1451" t="s">
        <v>764</v>
      </c>
      <c r="B11" s="888" t="s">
        <v>765</v>
      </c>
      <c r="C11" s="900" t="s">
        <v>766</v>
      </c>
      <c r="D11" s="826">
        <v>20</v>
      </c>
      <c r="E11" s="1235">
        <v>17</v>
      </c>
      <c r="F11" s="1137">
        <f>+E11/D11</f>
        <v>0.85</v>
      </c>
      <c r="G11" s="888" t="s">
        <v>767</v>
      </c>
      <c r="H11" s="208" t="s">
        <v>425</v>
      </c>
      <c r="I11" s="844">
        <v>478970482</v>
      </c>
      <c r="J11" s="844">
        <v>478970482</v>
      </c>
      <c r="K11" s="1454">
        <f>+J11/I11</f>
        <v>1</v>
      </c>
      <c r="L11" s="888" t="s">
        <v>768</v>
      </c>
      <c r="M11" s="888" t="s">
        <v>752</v>
      </c>
      <c r="N11" s="888" t="s">
        <v>769</v>
      </c>
      <c r="O11" s="1235">
        <v>12</v>
      </c>
      <c r="P11" s="1439">
        <v>478970482</v>
      </c>
      <c r="Q11" s="1124">
        <f>J11</f>
        <v>478970482</v>
      </c>
      <c r="R11" s="1442">
        <f>Q11/P11</f>
        <v>1</v>
      </c>
      <c r="S11" s="1445" t="s">
        <v>754</v>
      </c>
      <c r="T11" s="937" t="s">
        <v>755</v>
      </c>
      <c r="IV11" s="62"/>
    </row>
    <row r="12" spans="1:256" ht="54" customHeight="1" x14ac:dyDescent="0.25">
      <c r="A12" s="1452"/>
      <c r="B12" s="889"/>
      <c r="C12" s="901"/>
      <c r="D12" s="820"/>
      <c r="E12" s="1240"/>
      <c r="F12" s="1214"/>
      <c r="G12" s="889"/>
      <c r="H12" s="208" t="s">
        <v>425</v>
      </c>
      <c r="I12" s="845"/>
      <c r="J12" s="845"/>
      <c r="K12" s="1454"/>
      <c r="L12" s="890"/>
      <c r="M12" s="890"/>
      <c r="N12" s="889"/>
      <c r="O12" s="1240"/>
      <c r="P12" s="1440"/>
      <c r="Q12" s="1076"/>
      <c r="R12" s="1443"/>
      <c r="S12" s="1446"/>
      <c r="T12" s="937"/>
      <c r="IV12" s="62"/>
    </row>
    <row r="13" spans="1:256" ht="105.6" customHeight="1" thickBot="1" x14ac:dyDescent="0.3">
      <c r="A13" s="236"/>
      <c r="B13" s="1447"/>
      <c r="C13" s="901"/>
      <c r="D13" s="820"/>
      <c r="E13" s="1240"/>
      <c r="F13" s="1214"/>
      <c r="G13" s="1447"/>
      <c r="H13" s="237" t="s">
        <v>770</v>
      </c>
      <c r="I13" s="1453"/>
      <c r="J13" s="1453"/>
      <c r="K13" s="1454"/>
      <c r="L13" s="140" t="s">
        <v>771</v>
      </c>
      <c r="M13" s="238" t="s">
        <v>752</v>
      </c>
      <c r="N13" s="890"/>
      <c r="O13" s="1240"/>
      <c r="P13" s="1441"/>
      <c r="Q13" s="1076"/>
      <c r="R13" s="1444"/>
      <c r="S13" s="1446"/>
      <c r="T13" s="897"/>
      <c r="IV13" s="62"/>
    </row>
    <row r="14" spans="1:256" ht="21.6" customHeight="1" thickBot="1" x14ac:dyDescent="0.3">
      <c r="A14" s="922" t="s">
        <v>61</v>
      </c>
      <c r="B14" s="922"/>
      <c r="C14" s="1432"/>
      <c r="D14" s="1432"/>
      <c r="E14" s="1432"/>
      <c r="F14" s="239">
        <f>AVERAGE(F8:F13)</f>
        <v>0.96250000000000002</v>
      </c>
      <c r="G14" s="30"/>
      <c r="H14" s="30"/>
      <c r="I14" s="53">
        <f>SUM(I8:I13)</f>
        <v>2135392150</v>
      </c>
      <c r="J14" s="53">
        <f>SUM(J8:J13)</f>
        <v>2135392150</v>
      </c>
      <c r="K14" s="26">
        <f>J14/I14</f>
        <v>1</v>
      </c>
      <c r="L14" s="54"/>
      <c r="M14" s="54"/>
      <c r="N14" s="240"/>
      <c r="O14" s="241">
        <f>SUM(O8:O13)</f>
        <v>123</v>
      </c>
      <c r="P14" s="242">
        <f>SUM(P8:P13)</f>
        <v>2135392150</v>
      </c>
      <c r="Q14" s="242">
        <f>SUM(Q8:Q13)</f>
        <v>2135392150</v>
      </c>
      <c r="R14" s="26">
        <f>Q14/P14</f>
        <v>1</v>
      </c>
      <c r="S14" s="243"/>
      <c r="T14" s="243"/>
      <c r="IV14" s="62"/>
    </row>
    <row r="15" spans="1:256" x14ac:dyDescent="0.25">
      <c r="A15" s="915" t="s">
        <v>62</v>
      </c>
      <c r="B15" s="916"/>
      <c r="C15" s="1433"/>
      <c r="D15" s="1434"/>
      <c r="E15" s="1435"/>
      <c r="F15" s="244"/>
      <c r="G15" s="144"/>
      <c r="H15" s="144"/>
      <c r="I15" s="57"/>
      <c r="J15" s="57"/>
      <c r="K15" s="57"/>
      <c r="L15" s="144"/>
      <c r="M15" s="144"/>
      <c r="N15" s="144"/>
      <c r="O15" s="58"/>
      <c r="P15" s="57"/>
      <c r="Q15" s="57"/>
      <c r="R15" s="58"/>
      <c r="S15" s="58"/>
      <c r="T15" s="58"/>
      <c r="IV15" s="62"/>
    </row>
    <row r="16" spans="1:256" ht="19.5" customHeight="1" x14ac:dyDescent="0.25">
      <c r="A16" s="912" t="s">
        <v>337</v>
      </c>
      <c r="B16" s="913"/>
      <c r="C16" s="1436" t="s">
        <v>740</v>
      </c>
      <c r="D16" s="1437"/>
      <c r="E16" s="1438"/>
      <c r="F16" s="245"/>
      <c r="I16" s="770"/>
      <c r="J16" s="770"/>
      <c r="N16" s="35"/>
      <c r="O16" s="45"/>
      <c r="P16" s="59"/>
      <c r="Q16" s="59"/>
      <c r="R16" s="45"/>
      <c r="S16" s="45"/>
      <c r="T16" s="45"/>
      <c r="IV16" s="62"/>
    </row>
    <row r="17" spans="1:256" s="142" customFormat="1" ht="17.25" customHeight="1" x14ac:dyDescent="0.25">
      <c r="A17" s="925" t="s">
        <v>64</v>
      </c>
      <c r="B17" s="925"/>
      <c r="C17" s="1431" t="s">
        <v>755</v>
      </c>
      <c r="D17" s="1431"/>
      <c r="E17" s="1431"/>
      <c r="F17" s="246"/>
      <c r="G17" s="71"/>
      <c r="H17" s="71"/>
      <c r="I17" s="68"/>
      <c r="J17" s="247"/>
      <c r="K17" s="207"/>
      <c r="L17" s="35"/>
      <c r="M17" s="35"/>
      <c r="N17" s="35"/>
      <c r="O17" s="45"/>
      <c r="P17" s="59"/>
      <c r="Q17" s="59"/>
      <c r="R17" s="45"/>
      <c r="S17" s="45"/>
      <c r="T17" s="45"/>
      <c r="IU17" s="248"/>
      <c r="IV17" s="143"/>
    </row>
    <row r="18" spans="1:256" s="72" customFormat="1" ht="42" customHeight="1" x14ac:dyDescent="0.25">
      <c r="P18" s="249"/>
      <c r="Q18" s="249"/>
      <c r="IV18" s="250"/>
    </row>
    <row r="19" spans="1:256" s="72" customFormat="1" ht="13.9" hidden="1" customHeight="1" x14ac:dyDescent="0.25">
      <c r="N19" s="72" t="s">
        <v>772</v>
      </c>
      <c r="P19" s="249"/>
      <c r="Q19" s="249"/>
      <c r="IV19" s="250"/>
    </row>
    <row r="20" spans="1:256" s="72" customFormat="1" ht="13.9" hidden="1" customHeight="1" x14ac:dyDescent="0.25">
      <c r="N20" s="72" t="s">
        <v>773</v>
      </c>
      <c r="P20" s="249"/>
      <c r="Q20" s="249"/>
      <c r="IV20" s="250"/>
    </row>
    <row r="21" spans="1:256" s="72" customFormat="1" ht="13.9" hidden="1" customHeight="1" x14ac:dyDescent="0.25">
      <c r="N21" s="72" t="s">
        <v>774</v>
      </c>
      <c r="P21" s="249"/>
      <c r="Q21" s="249"/>
      <c r="IV21" s="250"/>
    </row>
    <row r="22" spans="1:256" s="72" customFormat="1" ht="13.9" hidden="1" customHeight="1" x14ac:dyDescent="0.25">
      <c r="N22" s="72" t="s">
        <v>775</v>
      </c>
      <c r="P22" s="249"/>
      <c r="Q22" s="249"/>
      <c r="IV22" s="250"/>
    </row>
    <row r="23" spans="1:256" s="72" customFormat="1" ht="13.9" hidden="1" customHeight="1" x14ac:dyDescent="0.25">
      <c r="N23" s="72" t="s">
        <v>776</v>
      </c>
      <c r="P23" s="249"/>
      <c r="Q23" s="249"/>
      <c r="IV23" s="250"/>
    </row>
    <row r="24" spans="1:256" s="72" customFormat="1" ht="13.9" hidden="1" customHeight="1" x14ac:dyDescent="0.25">
      <c r="N24" s="72" t="s">
        <v>777</v>
      </c>
      <c r="P24" s="249"/>
      <c r="Q24" s="249"/>
      <c r="IV24" s="250"/>
    </row>
    <row r="25" spans="1:256" s="72" customFormat="1" ht="13.9" hidden="1" customHeight="1" x14ac:dyDescent="0.25">
      <c r="N25" s="72" t="s">
        <v>778</v>
      </c>
      <c r="P25" s="249"/>
      <c r="Q25" s="249"/>
      <c r="IV25" s="250"/>
    </row>
    <row r="26" spans="1:256" s="72" customFormat="1" ht="13.9" hidden="1" customHeight="1" x14ac:dyDescent="0.25">
      <c r="N26" s="72" t="s">
        <v>779</v>
      </c>
      <c r="P26" s="249"/>
      <c r="Q26" s="249"/>
      <c r="IV26" s="250"/>
    </row>
    <row r="27" spans="1:256" s="72" customFormat="1" ht="13.9" hidden="1" customHeight="1" x14ac:dyDescent="0.25">
      <c r="N27" s="72" t="s">
        <v>780</v>
      </c>
      <c r="P27" s="249"/>
      <c r="Q27" s="249"/>
      <c r="IV27" s="250"/>
    </row>
    <row r="28" spans="1:256" s="72" customFormat="1" ht="13.9" hidden="1" customHeight="1" x14ac:dyDescent="0.25">
      <c r="N28" s="72" t="s">
        <v>781</v>
      </c>
      <c r="P28" s="249"/>
      <c r="Q28" s="249"/>
      <c r="IV28" s="250"/>
    </row>
    <row r="29" spans="1:256" s="72" customFormat="1" ht="13.9" hidden="1" customHeight="1" x14ac:dyDescent="0.25">
      <c r="N29" s="72" t="s">
        <v>782</v>
      </c>
      <c r="P29" s="249"/>
      <c r="Q29" s="249"/>
      <c r="IV29" s="250"/>
    </row>
    <row r="30" spans="1:256" s="72" customFormat="1" ht="13.9" hidden="1" customHeight="1" x14ac:dyDescent="0.25">
      <c r="N30" s="72" t="s">
        <v>783</v>
      </c>
      <c r="P30" s="249"/>
      <c r="Q30" s="249"/>
      <c r="IV30" s="250"/>
    </row>
    <row r="31" spans="1:256" s="72" customFormat="1" ht="13.9" hidden="1" customHeight="1" x14ac:dyDescent="0.25">
      <c r="N31" s="72" t="s">
        <v>772</v>
      </c>
      <c r="P31" s="249"/>
      <c r="Q31" s="249"/>
      <c r="IV31" s="250"/>
    </row>
    <row r="32" spans="1:256" s="72" customFormat="1" ht="13.9" hidden="1" customHeight="1" x14ac:dyDescent="0.25">
      <c r="N32" s="72" t="s">
        <v>773</v>
      </c>
      <c r="P32" s="249"/>
      <c r="Q32" s="249"/>
      <c r="IV32" s="250"/>
    </row>
    <row r="33" spans="14:256" s="72" customFormat="1" ht="13.9" hidden="1" customHeight="1" x14ac:dyDescent="0.25">
      <c r="N33" s="72" t="s">
        <v>774</v>
      </c>
      <c r="P33" s="249"/>
      <c r="Q33" s="249"/>
      <c r="IV33" s="250"/>
    </row>
    <row r="34" spans="14:256" s="72" customFormat="1" ht="13.9" hidden="1" customHeight="1" x14ac:dyDescent="0.25">
      <c r="P34" s="249"/>
      <c r="Q34" s="249"/>
      <c r="IV34" s="250"/>
    </row>
    <row r="35" spans="14:256" s="72" customFormat="1" ht="13.9" hidden="1" customHeight="1" x14ac:dyDescent="0.25">
      <c r="P35" s="249"/>
      <c r="Q35" s="249"/>
      <c r="IV35" s="250"/>
    </row>
    <row r="36" spans="14:256" s="72" customFormat="1" ht="13.9" hidden="1" customHeight="1" x14ac:dyDescent="0.25">
      <c r="P36" s="249"/>
      <c r="Q36" s="249"/>
      <c r="IV36" s="250"/>
    </row>
    <row r="37" spans="14:256" s="72" customFormat="1" ht="13.9" hidden="1" customHeight="1" x14ac:dyDescent="0.25">
      <c r="P37" s="249"/>
      <c r="Q37" s="249"/>
      <c r="IV37" s="250"/>
    </row>
    <row r="38" spans="14:256" s="72" customFormat="1" ht="13.9" hidden="1" customHeight="1" x14ac:dyDescent="0.25">
      <c r="P38" s="249"/>
      <c r="Q38" s="249"/>
      <c r="IV38" s="250"/>
    </row>
    <row r="39" spans="14:256" s="72" customFormat="1" ht="13.9" hidden="1" customHeight="1" x14ac:dyDescent="0.25">
      <c r="P39" s="249"/>
      <c r="Q39" s="249"/>
      <c r="IV39" s="250"/>
    </row>
    <row r="40" spans="14:256" s="72" customFormat="1" ht="13.9" hidden="1" customHeight="1" x14ac:dyDescent="0.25">
      <c r="P40" s="249"/>
      <c r="Q40" s="249"/>
      <c r="IV40" s="250"/>
    </row>
    <row r="41" spans="14:256" s="72" customFormat="1" ht="13.9" hidden="1" customHeight="1" x14ac:dyDescent="0.25">
      <c r="P41" s="249"/>
      <c r="Q41" s="249"/>
      <c r="IV41" s="250"/>
    </row>
    <row r="42" spans="14:256" s="72" customFormat="1" ht="13.9" hidden="1" customHeight="1" x14ac:dyDescent="0.25">
      <c r="P42" s="249"/>
      <c r="Q42" s="249"/>
      <c r="IV42" s="250"/>
    </row>
    <row r="43" spans="14:256" s="72" customFormat="1" ht="13.9" hidden="1" customHeight="1" x14ac:dyDescent="0.25">
      <c r="P43" s="249"/>
      <c r="Q43" s="249"/>
      <c r="IV43" s="250"/>
    </row>
    <row r="44" spans="14:256" s="72" customFormat="1" ht="13.9" hidden="1" customHeight="1" x14ac:dyDescent="0.25">
      <c r="P44" s="249"/>
      <c r="Q44" s="249"/>
      <c r="IV44" s="250"/>
    </row>
    <row r="45" spans="14:256" s="72" customFormat="1" ht="13.9" hidden="1" customHeight="1" x14ac:dyDescent="0.25">
      <c r="P45" s="249"/>
      <c r="Q45" s="249"/>
      <c r="IV45" s="250"/>
    </row>
    <row r="46" spans="14:256" s="72" customFormat="1" ht="13.9" hidden="1" customHeight="1" x14ac:dyDescent="0.25">
      <c r="P46" s="249"/>
      <c r="Q46" s="249"/>
      <c r="IV46" s="250"/>
    </row>
    <row r="47" spans="14:256" s="72" customFormat="1" ht="13.9" hidden="1" customHeight="1" x14ac:dyDescent="0.25">
      <c r="P47" s="249"/>
      <c r="Q47" s="249"/>
      <c r="IV47" s="250"/>
    </row>
    <row r="48" spans="14:256" s="72" customFormat="1" ht="13.9" hidden="1" customHeight="1" x14ac:dyDescent="0.25">
      <c r="P48" s="249"/>
      <c r="Q48" s="249"/>
      <c r="IV48" s="250"/>
    </row>
    <row r="49" spans="16:256" s="72" customFormat="1" ht="13.9" hidden="1" customHeight="1" x14ac:dyDescent="0.25">
      <c r="P49" s="249"/>
      <c r="Q49" s="249"/>
      <c r="IV49" s="250"/>
    </row>
    <row r="50" spans="16:256" s="72" customFormat="1" ht="13.9" hidden="1" customHeight="1" x14ac:dyDescent="0.25">
      <c r="P50" s="249"/>
      <c r="Q50" s="249"/>
      <c r="IV50" s="250"/>
    </row>
    <row r="51" spans="16:256" s="72" customFormat="1" ht="13.9" hidden="1" customHeight="1" x14ac:dyDescent="0.25">
      <c r="P51" s="249"/>
      <c r="Q51" s="249"/>
      <c r="IV51" s="250"/>
    </row>
    <row r="52" spans="16:256" s="72" customFormat="1" ht="13.9" hidden="1" customHeight="1" x14ac:dyDescent="0.25">
      <c r="P52" s="249"/>
      <c r="Q52" s="249"/>
      <c r="IV52" s="250"/>
    </row>
    <row r="53" spans="16:256" s="72" customFormat="1" ht="13.9" hidden="1" customHeight="1" x14ac:dyDescent="0.25">
      <c r="P53" s="249"/>
      <c r="Q53" s="249"/>
      <c r="IV53" s="250"/>
    </row>
    <row r="54" spans="16:256" s="72" customFormat="1" ht="13.9" hidden="1" customHeight="1" x14ac:dyDescent="0.25">
      <c r="P54" s="249"/>
      <c r="Q54" s="249"/>
      <c r="IV54" s="250"/>
    </row>
    <row r="55" spans="16:256" s="72" customFormat="1" ht="13.9" hidden="1" customHeight="1" x14ac:dyDescent="0.25">
      <c r="P55" s="249"/>
      <c r="Q55" s="249"/>
      <c r="IV55" s="250"/>
    </row>
    <row r="56" spans="16:256" s="72" customFormat="1" ht="13.9" hidden="1" customHeight="1" x14ac:dyDescent="0.25">
      <c r="P56" s="249"/>
      <c r="Q56" s="249"/>
      <c r="IV56" s="250"/>
    </row>
    <row r="57" spans="16:256" s="72" customFormat="1" ht="13.9" hidden="1" customHeight="1" x14ac:dyDescent="0.25">
      <c r="P57" s="249"/>
      <c r="Q57" s="249"/>
      <c r="IV57" s="250"/>
    </row>
    <row r="58" spans="16:256" s="72" customFormat="1" ht="13.9" hidden="1" customHeight="1" x14ac:dyDescent="0.25">
      <c r="P58" s="249"/>
      <c r="Q58" s="249"/>
      <c r="IV58" s="250"/>
    </row>
    <row r="59" spans="16:256" s="72" customFormat="1" ht="13.9" hidden="1" customHeight="1" x14ac:dyDescent="0.25">
      <c r="P59" s="249"/>
      <c r="Q59" s="249"/>
      <c r="IV59" s="250"/>
    </row>
    <row r="60" spans="16:256" s="72" customFormat="1" ht="13.9" hidden="1" customHeight="1" x14ac:dyDescent="0.25">
      <c r="P60" s="249"/>
      <c r="Q60" s="249"/>
      <c r="IV60" s="250"/>
    </row>
    <row r="61" spans="16:256" s="72" customFormat="1" ht="13.9" hidden="1" customHeight="1" x14ac:dyDescent="0.25">
      <c r="P61" s="249"/>
      <c r="Q61" s="249"/>
      <c r="IV61" s="250"/>
    </row>
    <row r="62" spans="16:256" s="72" customFormat="1" ht="13.9" hidden="1" customHeight="1" x14ac:dyDescent="0.25">
      <c r="P62" s="249"/>
      <c r="Q62" s="249"/>
      <c r="IV62" s="250"/>
    </row>
    <row r="63" spans="16:256" s="72" customFormat="1" ht="13.9" hidden="1" customHeight="1" x14ac:dyDescent="0.25">
      <c r="P63" s="249"/>
      <c r="Q63" s="249"/>
      <c r="IV63" s="250"/>
    </row>
    <row r="64" spans="16:256" s="72" customFormat="1" ht="13.9" hidden="1" customHeight="1" x14ac:dyDescent="0.25">
      <c r="P64" s="249"/>
      <c r="Q64" s="249"/>
      <c r="IV64" s="250"/>
    </row>
    <row r="65" spans="16:256" s="72" customFormat="1" ht="13.9" hidden="1" customHeight="1" x14ac:dyDescent="0.25">
      <c r="P65" s="249"/>
      <c r="Q65" s="249"/>
      <c r="IV65" s="250"/>
    </row>
    <row r="66" spans="16:256" s="72" customFormat="1" ht="13.9" hidden="1" customHeight="1" x14ac:dyDescent="0.25">
      <c r="P66" s="249"/>
      <c r="Q66" s="249"/>
      <c r="IV66" s="250"/>
    </row>
    <row r="67" spans="16:256" s="72" customFormat="1" ht="13.9" hidden="1" customHeight="1" x14ac:dyDescent="0.25">
      <c r="P67" s="249"/>
      <c r="Q67" s="249"/>
      <c r="IV67" s="250"/>
    </row>
    <row r="68" spans="16:256" s="72" customFormat="1" ht="13.9" hidden="1" customHeight="1" x14ac:dyDescent="0.25">
      <c r="P68" s="249"/>
      <c r="Q68" s="249"/>
      <c r="IV68" s="250"/>
    </row>
    <row r="69" spans="16:256" s="72" customFormat="1" ht="13.9" hidden="1" customHeight="1" x14ac:dyDescent="0.25">
      <c r="P69" s="249"/>
      <c r="Q69" s="249"/>
      <c r="IV69" s="250"/>
    </row>
    <row r="70" spans="16:256" s="72" customFormat="1" ht="13.9" hidden="1" customHeight="1" x14ac:dyDescent="0.25">
      <c r="P70" s="249"/>
      <c r="Q70" s="249"/>
      <c r="IV70" s="250"/>
    </row>
    <row r="71" spans="16:256" s="72" customFormat="1" ht="13.9" hidden="1" customHeight="1" x14ac:dyDescent="0.25">
      <c r="P71" s="249"/>
      <c r="Q71" s="249"/>
      <c r="IV71" s="250"/>
    </row>
    <row r="72" spans="16:256" s="72" customFormat="1" ht="13.9" hidden="1" customHeight="1" x14ac:dyDescent="0.25">
      <c r="P72" s="249"/>
      <c r="Q72" s="249"/>
      <c r="IV72" s="250"/>
    </row>
    <row r="73" spans="16:256" s="72" customFormat="1" ht="13.9" hidden="1" customHeight="1" x14ac:dyDescent="0.25">
      <c r="P73" s="249"/>
      <c r="Q73" s="249"/>
      <c r="IV73" s="250"/>
    </row>
    <row r="74" spans="16:256" s="72" customFormat="1" ht="13.9" hidden="1" customHeight="1" x14ac:dyDescent="0.25">
      <c r="P74" s="249"/>
      <c r="Q74" s="249"/>
      <c r="IV74" s="250"/>
    </row>
    <row r="75" spans="16:256" s="72" customFormat="1" ht="13.9" hidden="1" customHeight="1" x14ac:dyDescent="0.25">
      <c r="P75" s="249"/>
      <c r="Q75" s="249"/>
      <c r="IV75" s="250"/>
    </row>
    <row r="76" spans="16:256" s="72" customFormat="1" ht="13.9" hidden="1" customHeight="1" x14ac:dyDescent="0.25">
      <c r="P76" s="249"/>
      <c r="Q76" s="249"/>
      <c r="IV76" s="250"/>
    </row>
    <row r="77" spans="16:256" s="72" customFormat="1" ht="13.9" hidden="1" customHeight="1" x14ac:dyDescent="0.25">
      <c r="P77" s="249"/>
      <c r="Q77" s="249"/>
      <c r="IV77" s="250"/>
    </row>
    <row r="78" spans="16:256" s="72" customFormat="1" ht="13.9" hidden="1" customHeight="1" x14ac:dyDescent="0.25">
      <c r="P78" s="249"/>
      <c r="Q78" s="249"/>
      <c r="IV78" s="250"/>
    </row>
    <row r="79" spans="16:256" s="72" customFormat="1" ht="13.9" hidden="1" customHeight="1" x14ac:dyDescent="0.25">
      <c r="P79" s="249"/>
      <c r="Q79" s="249"/>
      <c r="IV79" s="250"/>
    </row>
    <row r="80" spans="16:256" s="72" customFormat="1" ht="13.9" hidden="1" customHeight="1" x14ac:dyDescent="0.25">
      <c r="P80" s="249"/>
      <c r="Q80" s="249"/>
      <c r="IV80" s="250"/>
    </row>
    <row r="81" spans="16:256" s="72" customFormat="1" ht="13.9" hidden="1" customHeight="1" x14ac:dyDescent="0.25">
      <c r="P81" s="249"/>
      <c r="Q81" s="249"/>
      <c r="IV81" s="250"/>
    </row>
    <row r="82" spans="16:256" s="72" customFormat="1" ht="13.9" hidden="1" customHeight="1" x14ac:dyDescent="0.25">
      <c r="P82" s="249"/>
      <c r="Q82" s="249"/>
      <c r="IV82" s="250"/>
    </row>
    <row r="83" spans="16:256" s="72" customFormat="1" ht="13.9" hidden="1" customHeight="1" x14ac:dyDescent="0.25">
      <c r="P83" s="249"/>
      <c r="Q83" s="249"/>
      <c r="IV83" s="250"/>
    </row>
    <row r="84" spans="16:256" s="72" customFormat="1" ht="13.9" hidden="1" customHeight="1" x14ac:dyDescent="0.25">
      <c r="P84" s="249"/>
      <c r="Q84" s="249"/>
      <c r="IV84" s="250"/>
    </row>
    <row r="85" spans="16:256" s="72" customFormat="1" ht="13.9" hidden="1" customHeight="1" x14ac:dyDescent="0.25">
      <c r="P85" s="249"/>
      <c r="Q85" s="249"/>
      <c r="IV85" s="250"/>
    </row>
    <row r="86" spans="16:256" s="72" customFormat="1" ht="13.9" hidden="1" customHeight="1" x14ac:dyDescent="0.25">
      <c r="P86" s="249"/>
      <c r="Q86" s="249"/>
      <c r="IV86" s="250"/>
    </row>
    <row r="87" spans="16:256" s="72" customFormat="1" ht="13.9" hidden="1" customHeight="1" x14ac:dyDescent="0.25">
      <c r="P87" s="249"/>
      <c r="Q87" s="249"/>
      <c r="IV87" s="250"/>
    </row>
    <row r="88" spans="16:256" s="72" customFormat="1" ht="13.9" hidden="1" customHeight="1" x14ac:dyDescent="0.25">
      <c r="P88" s="249"/>
      <c r="Q88" s="249"/>
      <c r="IV88" s="250"/>
    </row>
    <row r="89" spans="16:256" s="72" customFormat="1" ht="13.9" hidden="1" customHeight="1" x14ac:dyDescent="0.25">
      <c r="P89" s="249"/>
      <c r="Q89" s="249"/>
      <c r="IV89" s="250"/>
    </row>
    <row r="90" spans="16:256" s="72" customFormat="1" ht="13.9" hidden="1" customHeight="1" x14ac:dyDescent="0.25">
      <c r="P90" s="249"/>
      <c r="Q90" s="249"/>
      <c r="IV90" s="250"/>
    </row>
    <row r="91" spans="16:256" s="72" customFormat="1" ht="13.9" hidden="1" customHeight="1" x14ac:dyDescent="0.25">
      <c r="P91" s="249"/>
      <c r="Q91" s="249"/>
      <c r="IV91" s="250"/>
    </row>
    <row r="92" spans="16:256" s="72" customFormat="1" ht="13.9" hidden="1" customHeight="1" x14ac:dyDescent="0.25">
      <c r="P92" s="249"/>
      <c r="Q92" s="249"/>
      <c r="IV92" s="250"/>
    </row>
    <row r="93" spans="16:256" s="72" customFormat="1" ht="13.9" hidden="1" customHeight="1" x14ac:dyDescent="0.25">
      <c r="P93" s="249"/>
      <c r="Q93" s="249"/>
      <c r="IV93" s="250"/>
    </row>
    <row r="94" spans="16:256" s="72" customFormat="1" ht="13.9" hidden="1" customHeight="1" x14ac:dyDescent="0.25">
      <c r="P94" s="249"/>
      <c r="Q94" s="249"/>
      <c r="IV94" s="250"/>
    </row>
    <row r="95" spans="16:256" s="72" customFormat="1" ht="13.9" hidden="1" customHeight="1" x14ac:dyDescent="0.25">
      <c r="P95" s="249"/>
      <c r="Q95" s="249"/>
      <c r="IV95" s="250"/>
    </row>
    <row r="96" spans="16:256" s="72" customFormat="1" ht="13.9" hidden="1" customHeight="1" x14ac:dyDescent="0.25">
      <c r="P96" s="249"/>
      <c r="Q96" s="249"/>
      <c r="IV96" s="250"/>
    </row>
    <row r="97" spans="16:256" s="72" customFormat="1" ht="13.9" hidden="1" customHeight="1" x14ac:dyDescent="0.25">
      <c r="P97" s="249"/>
      <c r="Q97" s="249"/>
      <c r="IV97" s="250"/>
    </row>
    <row r="98" spans="16:256" s="72" customFormat="1" ht="13.9" hidden="1" customHeight="1" x14ac:dyDescent="0.25">
      <c r="P98" s="249"/>
      <c r="Q98" s="249"/>
      <c r="IV98" s="250"/>
    </row>
    <row r="99" spans="16:256" s="72" customFormat="1" ht="13.9" hidden="1" customHeight="1" x14ac:dyDescent="0.25">
      <c r="P99" s="249"/>
      <c r="Q99" s="249"/>
      <c r="IV99" s="250"/>
    </row>
    <row r="100" spans="16:256" s="72" customFormat="1" ht="13.9" hidden="1" customHeight="1" x14ac:dyDescent="0.25">
      <c r="P100" s="249"/>
      <c r="Q100" s="249"/>
      <c r="IV100" s="250"/>
    </row>
    <row r="101" spans="16:256" s="72" customFormat="1" ht="13.9" hidden="1" customHeight="1" x14ac:dyDescent="0.25">
      <c r="P101" s="249"/>
      <c r="Q101" s="249"/>
      <c r="IV101" s="250"/>
    </row>
    <row r="102" spans="16:256" s="72" customFormat="1" ht="13.9" hidden="1" customHeight="1" x14ac:dyDescent="0.25">
      <c r="P102" s="249"/>
      <c r="Q102" s="249"/>
      <c r="IV102" s="250"/>
    </row>
    <row r="103" spans="16:256" s="72" customFormat="1" ht="13.9" hidden="1" customHeight="1" x14ac:dyDescent="0.25">
      <c r="P103" s="249"/>
      <c r="Q103" s="249"/>
      <c r="IV103" s="250"/>
    </row>
    <row r="104" spans="16:256" s="72" customFormat="1" ht="13.9" hidden="1" customHeight="1" x14ac:dyDescent="0.25">
      <c r="P104" s="249"/>
      <c r="Q104" s="249"/>
      <c r="IV104" s="250"/>
    </row>
    <row r="105" spans="16:256" s="72" customFormat="1" ht="13.9" hidden="1" customHeight="1" x14ac:dyDescent="0.25">
      <c r="P105" s="249"/>
      <c r="Q105" s="249"/>
      <c r="IV105" s="250"/>
    </row>
    <row r="106" spans="16:256" s="72" customFormat="1" ht="13.9" hidden="1" customHeight="1" x14ac:dyDescent="0.25">
      <c r="P106" s="249"/>
      <c r="Q106" s="249"/>
      <c r="IV106" s="250"/>
    </row>
    <row r="107" spans="16:256" s="72" customFormat="1" ht="13.9" hidden="1" customHeight="1" x14ac:dyDescent="0.25">
      <c r="P107" s="249"/>
      <c r="Q107" s="249"/>
      <c r="IV107" s="250"/>
    </row>
    <row r="108" spans="16:256" s="72" customFormat="1" ht="13.9" hidden="1" customHeight="1" x14ac:dyDescent="0.25">
      <c r="P108" s="249"/>
      <c r="Q108" s="249"/>
      <c r="IV108" s="250"/>
    </row>
    <row r="109" spans="16:256" s="72" customFormat="1" ht="13.9" hidden="1" customHeight="1" x14ac:dyDescent="0.25">
      <c r="P109" s="249"/>
      <c r="Q109" s="249"/>
      <c r="IV109" s="250"/>
    </row>
    <row r="110" spans="16:256" s="72" customFormat="1" ht="13.9" hidden="1" customHeight="1" x14ac:dyDescent="0.25">
      <c r="P110" s="249"/>
      <c r="Q110" s="249"/>
      <c r="IV110" s="250"/>
    </row>
    <row r="111" spans="16:256" s="72" customFormat="1" ht="13.9" hidden="1" customHeight="1" x14ac:dyDescent="0.25">
      <c r="P111" s="249"/>
      <c r="Q111" s="249"/>
      <c r="IV111" s="250"/>
    </row>
    <row r="112" spans="16:256" s="72" customFormat="1" ht="13.9" hidden="1" customHeight="1" x14ac:dyDescent="0.25">
      <c r="P112" s="249"/>
      <c r="Q112" s="249"/>
      <c r="IV112" s="250"/>
    </row>
    <row r="113" spans="16:256" s="72" customFormat="1" ht="13.9" hidden="1" customHeight="1" x14ac:dyDescent="0.25">
      <c r="P113" s="249"/>
      <c r="Q113" s="249"/>
      <c r="IV113" s="250"/>
    </row>
    <row r="114" spans="16:256" s="72" customFormat="1" ht="13.9" hidden="1" customHeight="1" x14ac:dyDescent="0.25">
      <c r="P114" s="249"/>
      <c r="Q114" s="249"/>
      <c r="IV114" s="250"/>
    </row>
    <row r="115" spans="16:256" s="72" customFormat="1" ht="13.9" hidden="1" customHeight="1" x14ac:dyDescent="0.25">
      <c r="P115" s="249"/>
      <c r="Q115" s="249"/>
      <c r="IV115" s="250"/>
    </row>
    <row r="116" spans="16:256" s="72" customFormat="1" ht="13.9" hidden="1" customHeight="1" x14ac:dyDescent="0.25">
      <c r="P116" s="249"/>
      <c r="Q116" s="249"/>
      <c r="IV116" s="250"/>
    </row>
    <row r="117" spans="16:256" s="72" customFormat="1" ht="13.9" hidden="1" customHeight="1" x14ac:dyDescent="0.25">
      <c r="P117" s="249"/>
      <c r="Q117" s="249"/>
      <c r="IV117" s="250"/>
    </row>
    <row r="118" spans="16:256" s="72" customFormat="1" ht="13.9" hidden="1" customHeight="1" x14ac:dyDescent="0.25">
      <c r="P118" s="249"/>
      <c r="Q118" s="249"/>
      <c r="IV118" s="250"/>
    </row>
    <row r="119" spans="16:256" s="72" customFormat="1" ht="13.9" hidden="1" customHeight="1" x14ac:dyDescent="0.25">
      <c r="P119" s="249"/>
      <c r="Q119" s="249"/>
      <c r="IV119" s="250"/>
    </row>
    <row r="120" spans="16:256" s="72" customFormat="1" ht="13.9" hidden="1" customHeight="1" x14ac:dyDescent="0.25">
      <c r="P120" s="249"/>
      <c r="Q120" s="249"/>
      <c r="IV120" s="250"/>
    </row>
    <row r="121" spans="16:256" s="72" customFormat="1" ht="13.9" hidden="1" customHeight="1" x14ac:dyDescent="0.25">
      <c r="P121" s="249"/>
      <c r="Q121" s="249"/>
      <c r="IV121" s="250"/>
    </row>
    <row r="122" spans="16:256" s="72" customFormat="1" ht="13.9" hidden="1" customHeight="1" x14ac:dyDescent="0.25">
      <c r="P122" s="249"/>
      <c r="Q122" s="249"/>
      <c r="IV122" s="250"/>
    </row>
    <row r="123" spans="16:256" s="72" customFormat="1" ht="13.9" hidden="1" customHeight="1" x14ac:dyDescent="0.25">
      <c r="P123" s="249"/>
      <c r="Q123" s="249"/>
      <c r="IV123" s="250"/>
    </row>
    <row r="124" spans="16:256" s="72" customFormat="1" ht="13.9" hidden="1" customHeight="1" x14ac:dyDescent="0.25">
      <c r="P124" s="249"/>
      <c r="Q124" s="249"/>
      <c r="IV124" s="250"/>
    </row>
    <row r="125" spans="16:256" s="72" customFormat="1" ht="13.9" hidden="1" customHeight="1" x14ac:dyDescent="0.25">
      <c r="P125" s="249"/>
      <c r="Q125" s="249"/>
      <c r="IV125" s="250"/>
    </row>
    <row r="126" spans="16:256" s="72" customFormat="1" ht="13.9" hidden="1" customHeight="1" x14ac:dyDescent="0.25">
      <c r="P126" s="249"/>
      <c r="Q126" s="249"/>
      <c r="IV126" s="250"/>
    </row>
    <row r="127" spans="16:256" s="72" customFormat="1" ht="13.9" hidden="1" customHeight="1" x14ac:dyDescent="0.25">
      <c r="P127" s="249"/>
      <c r="Q127" s="249"/>
      <c r="IV127" s="250"/>
    </row>
    <row r="128" spans="16:256" s="72" customFormat="1" ht="13.9" hidden="1" customHeight="1" x14ac:dyDescent="0.25">
      <c r="P128" s="249"/>
      <c r="Q128" s="249"/>
      <c r="IV128" s="250"/>
    </row>
    <row r="129" spans="16:256" s="72" customFormat="1" ht="13.9" hidden="1" customHeight="1" x14ac:dyDescent="0.25">
      <c r="P129" s="249"/>
      <c r="Q129" s="249"/>
      <c r="IV129" s="250"/>
    </row>
    <row r="130" spans="16:256" s="72" customFormat="1" ht="13.9" hidden="1" customHeight="1" x14ac:dyDescent="0.25">
      <c r="P130" s="249"/>
      <c r="Q130" s="249"/>
      <c r="IV130" s="250"/>
    </row>
    <row r="131" spans="16:256" s="72" customFormat="1" ht="13.9" hidden="1" customHeight="1" x14ac:dyDescent="0.25">
      <c r="P131" s="249"/>
      <c r="Q131" s="249"/>
      <c r="IV131" s="250"/>
    </row>
    <row r="132" spans="16:256" s="72" customFormat="1" ht="13.9" hidden="1" customHeight="1" x14ac:dyDescent="0.25">
      <c r="P132" s="249"/>
      <c r="Q132" s="249"/>
      <c r="IV132" s="250"/>
    </row>
    <row r="133" spans="16:256" s="72" customFormat="1" ht="13.9" hidden="1" customHeight="1" x14ac:dyDescent="0.25">
      <c r="P133" s="249"/>
      <c r="Q133" s="249"/>
      <c r="IV133" s="250"/>
    </row>
    <row r="134" spans="16:256" s="72" customFormat="1" ht="13.9" hidden="1" customHeight="1" x14ac:dyDescent="0.25">
      <c r="P134" s="249"/>
      <c r="Q134" s="249"/>
      <c r="IV134" s="250"/>
    </row>
    <row r="135" spans="16:256" s="72" customFormat="1" ht="13.9" hidden="1" customHeight="1" x14ac:dyDescent="0.25">
      <c r="P135" s="249"/>
      <c r="Q135" s="249"/>
      <c r="IV135" s="250"/>
    </row>
    <row r="136" spans="16:256" s="72" customFormat="1" ht="13.9" hidden="1" customHeight="1" x14ac:dyDescent="0.25">
      <c r="P136" s="249"/>
      <c r="Q136" s="249"/>
      <c r="IV136" s="250"/>
    </row>
    <row r="137" spans="16:256" s="72" customFormat="1" ht="13.9" hidden="1" customHeight="1" x14ac:dyDescent="0.25">
      <c r="P137" s="249"/>
      <c r="Q137" s="249"/>
      <c r="IV137" s="250"/>
    </row>
    <row r="138" spans="16:256" s="72" customFormat="1" ht="13.9" hidden="1" customHeight="1" x14ac:dyDescent="0.25">
      <c r="P138" s="249"/>
      <c r="Q138" s="249"/>
      <c r="IV138" s="250"/>
    </row>
    <row r="139" spans="16:256" s="72" customFormat="1" ht="13.9" hidden="1" customHeight="1" x14ac:dyDescent="0.25">
      <c r="P139" s="249"/>
      <c r="Q139" s="249"/>
      <c r="IV139" s="250"/>
    </row>
    <row r="140" spans="16:256" s="72" customFormat="1" ht="13.9" hidden="1" customHeight="1" x14ac:dyDescent="0.25">
      <c r="P140" s="249"/>
      <c r="Q140" s="249"/>
      <c r="IV140" s="250"/>
    </row>
    <row r="141" spans="16:256" s="72" customFormat="1" ht="13.9" hidden="1" customHeight="1" x14ac:dyDescent="0.25">
      <c r="P141" s="249"/>
      <c r="Q141" s="249"/>
      <c r="IV141" s="250"/>
    </row>
    <row r="142" spans="16:256" s="72" customFormat="1" ht="13.9" hidden="1" customHeight="1" x14ac:dyDescent="0.25">
      <c r="P142" s="249"/>
      <c r="Q142" s="249"/>
      <c r="IV142" s="250"/>
    </row>
    <row r="143" spans="16:256" s="72" customFormat="1" ht="13.9" hidden="1" customHeight="1" x14ac:dyDescent="0.25">
      <c r="P143" s="249"/>
      <c r="Q143" s="249"/>
      <c r="IV143" s="250"/>
    </row>
    <row r="144" spans="16:256" s="72" customFormat="1" ht="13.9" hidden="1" customHeight="1" x14ac:dyDescent="0.25">
      <c r="P144" s="249"/>
      <c r="Q144" s="249"/>
      <c r="IV144" s="250"/>
    </row>
    <row r="145" spans="16:256" s="72" customFormat="1" ht="13.9" hidden="1" customHeight="1" x14ac:dyDescent="0.25">
      <c r="P145" s="249"/>
      <c r="Q145" s="249"/>
      <c r="IV145" s="250"/>
    </row>
    <row r="146" spans="16:256" s="72" customFormat="1" ht="13.9" hidden="1" customHeight="1" x14ac:dyDescent="0.25">
      <c r="P146" s="249"/>
      <c r="Q146" s="249"/>
      <c r="IV146" s="250"/>
    </row>
    <row r="147" spans="16:256" s="72" customFormat="1" ht="13.9" hidden="1" customHeight="1" x14ac:dyDescent="0.25">
      <c r="P147" s="249"/>
      <c r="Q147" s="249"/>
      <c r="IV147" s="250"/>
    </row>
    <row r="148" spans="16:256" s="72" customFormat="1" ht="13.9" hidden="1" customHeight="1" x14ac:dyDescent="0.25">
      <c r="P148" s="249"/>
      <c r="Q148" s="249"/>
      <c r="IV148" s="250"/>
    </row>
    <row r="149" spans="16:256" s="72" customFormat="1" ht="13.9" hidden="1" customHeight="1" x14ac:dyDescent="0.25">
      <c r="P149" s="249"/>
      <c r="Q149" s="249"/>
      <c r="IV149" s="250"/>
    </row>
    <row r="150" spans="16:256" s="72" customFormat="1" ht="13.9" hidden="1" customHeight="1" x14ac:dyDescent="0.25">
      <c r="P150" s="249"/>
      <c r="Q150" s="249"/>
      <c r="IV150" s="250"/>
    </row>
    <row r="151" spans="16:256" s="72" customFormat="1" ht="13.9" hidden="1" customHeight="1" x14ac:dyDescent="0.25">
      <c r="P151" s="249"/>
      <c r="Q151" s="249"/>
      <c r="IV151" s="250"/>
    </row>
    <row r="152" spans="16:256" s="72" customFormat="1" ht="13.9" hidden="1" customHeight="1" x14ac:dyDescent="0.25">
      <c r="P152" s="249"/>
      <c r="Q152" s="249"/>
      <c r="IV152" s="250"/>
    </row>
    <row r="153" spans="16:256" s="72" customFormat="1" ht="13.9" hidden="1" customHeight="1" x14ac:dyDescent="0.25">
      <c r="P153" s="249"/>
      <c r="Q153" s="249"/>
      <c r="IV153" s="250"/>
    </row>
    <row r="154" spans="16:256" s="72" customFormat="1" ht="13.9" hidden="1" customHeight="1" x14ac:dyDescent="0.25">
      <c r="P154" s="249"/>
      <c r="Q154" s="249"/>
      <c r="IV154" s="250"/>
    </row>
    <row r="155" spans="16:256" s="72" customFormat="1" ht="13.9" hidden="1" customHeight="1" x14ac:dyDescent="0.25">
      <c r="P155" s="249"/>
      <c r="Q155" s="249"/>
      <c r="IV155" s="250"/>
    </row>
    <row r="156" spans="16:256" s="72" customFormat="1" ht="13.9" hidden="1" customHeight="1" x14ac:dyDescent="0.25">
      <c r="P156" s="249"/>
      <c r="Q156" s="249"/>
      <c r="IV156" s="250"/>
    </row>
    <row r="157" spans="16:256" s="72" customFormat="1" ht="13.9" hidden="1" customHeight="1" x14ac:dyDescent="0.25">
      <c r="P157" s="249"/>
      <c r="Q157" s="249"/>
      <c r="IV157" s="250"/>
    </row>
    <row r="158" spans="16:256" s="72" customFormat="1" ht="13.9" hidden="1" customHeight="1" x14ac:dyDescent="0.25">
      <c r="P158" s="249"/>
      <c r="Q158" s="249"/>
      <c r="IV158" s="250"/>
    </row>
    <row r="159" spans="16:256" s="72" customFormat="1" ht="13.9" hidden="1" customHeight="1" x14ac:dyDescent="0.25">
      <c r="P159" s="249"/>
      <c r="Q159" s="249"/>
      <c r="IV159" s="250"/>
    </row>
    <row r="160" spans="16:256" s="72" customFormat="1" ht="13.9" hidden="1" customHeight="1" x14ac:dyDescent="0.25">
      <c r="P160" s="249"/>
      <c r="Q160" s="249"/>
      <c r="IV160" s="250"/>
    </row>
    <row r="161" spans="16:256" s="72" customFormat="1" ht="13.9" hidden="1" customHeight="1" x14ac:dyDescent="0.25">
      <c r="P161" s="249"/>
      <c r="Q161" s="249"/>
      <c r="IV161" s="250"/>
    </row>
    <row r="162" spans="16:256" s="72" customFormat="1" ht="13.9" hidden="1" customHeight="1" x14ac:dyDescent="0.25">
      <c r="P162" s="249"/>
      <c r="Q162" s="249"/>
      <c r="IV162" s="250"/>
    </row>
    <row r="163" spans="16:256" s="72" customFormat="1" ht="13.9" hidden="1" customHeight="1" x14ac:dyDescent="0.25">
      <c r="P163" s="249"/>
      <c r="Q163" s="249"/>
      <c r="IV163" s="250"/>
    </row>
    <row r="164" spans="16:256" s="72" customFormat="1" ht="13.9" hidden="1" customHeight="1" x14ac:dyDescent="0.25">
      <c r="P164" s="249"/>
      <c r="Q164" s="249"/>
      <c r="IV164" s="250"/>
    </row>
    <row r="165" spans="16:256" s="72" customFormat="1" ht="13.9" hidden="1" customHeight="1" x14ac:dyDescent="0.25">
      <c r="P165" s="249"/>
      <c r="Q165" s="249"/>
      <c r="IV165" s="250"/>
    </row>
    <row r="166" spans="16:256" s="72" customFormat="1" ht="13.9" hidden="1" customHeight="1" x14ac:dyDescent="0.25">
      <c r="P166" s="249"/>
      <c r="Q166" s="249"/>
      <c r="IV166" s="250"/>
    </row>
    <row r="167" spans="16:256" s="72" customFormat="1" ht="13.9" hidden="1" customHeight="1" x14ac:dyDescent="0.25">
      <c r="P167" s="249"/>
      <c r="Q167" s="249"/>
      <c r="IV167" s="250"/>
    </row>
    <row r="168" spans="16:256" s="72" customFormat="1" ht="13.9" hidden="1" customHeight="1" x14ac:dyDescent="0.25">
      <c r="P168" s="249"/>
      <c r="Q168" s="249"/>
      <c r="IV168" s="250"/>
    </row>
    <row r="169" spans="16:256" s="72" customFormat="1" ht="13.9" hidden="1" customHeight="1" x14ac:dyDescent="0.25">
      <c r="P169" s="249"/>
      <c r="Q169" s="249"/>
      <c r="IV169" s="250"/>
    </row>
    <row r="170" spans="16:256" s="72" customFormat="1" ht="13.9" hidden="1" customHeight="1" x14ac:dyDescent="0.25">
      <c r="P170" s="249"/>
      <c r="Q170" s="249"/>
      <c r="IV170" s="250"/>
    </row>
    <row r="171" spans="16:256" s="72" customFormat="1" ht="13.9" hidden="1" customHeight="1" x14ac:dyDescent="0.25">
      <c r="P171" s="249"/>
      <c r="Q171" s="249"/>
      <c r="IV171" s="250"/>
    </row>
    <row r="172" spans="16:256" s="72" customFormat="1" ht="13.9" hidden="1" customHeight="1" x14ac:dyDescent="0.25">
      <c r="P172" s="249"/>
      <c r="Q172" s="249"/>
      <c r="IV172" s="250"/>
    </row>
    <row r="173" spans="16:256" s="72" customFormat="1" ht="13.9" hidden="1" customHeight="1" x14ac:dyDescent="0.25">
      <c r="P173" s="249"/>
      <c r="Q173" s="249"/>
      <c r="IV173" s="250"/>
    </row>
    <row r="174" spans="16:256" s="72" customFormat="1" ht="13.9" hidden="1" customHeight="1" x14ac:dyDescent="0.25">
      <c r="P174" s="249"/>
      <c r="Q174" s="249"/>
      <c r="IV174" s="250"/>
    </row>
    <row r="175" spans="16:256" s="72" customFormat="1" ht="13.9" hidden="1" customHeight="1" x14ac:dyDescent="0.25">
      <c r="P175" s="249"/>
      <c r="Q175" s="249"/>
      <c r="IV175" s="250"/>
    </row>
    <row r="176" spans="16:256" s="72" customFormat="1" ht="13.9" hidden="1" customHeight="1" x14ac:dyDescent="0.25">
      <c r="P176" s="249"/>
      <c r="Q176" s="249"/>
      <c r="IV176" s="250"/>
    </row>
    <row r="177" spans="16:256" s="72" customFormat="1" ht="13.9" hidden="1" customHeight="1" x14ac:dyDescent="0.25">
      <c r="P177" s="249"/>
      <c r="Q177" s="249"/>
      <c r="IV177" s="250"/>
    </row>
    <row r="178" spans="16:256" s="72" customFormat="1" ht="13.9" hidden="1" customHeight="1" x14ac:dyDescent="0.25">
      <c r="P178" s="249"/>
      <c r="Q178" s="249"/>
      <c r="IV178" s="250"/>
    </row>
    <row r="179" spans="16:256" s="72" customFormat="1" ht="13.9" hidden="1" customHeight="1" x14ac:dyDescent="0.25">
      <c r="P179" s="249"/>
      <c r="Q179" s="249"/>
      <c r="IV179" s="250"/>
    </row>
    <row r="180" spans="16:256" s="72" customFormat="1" ht="13.9" hidden="1" customHeight="1" x14ac:dyDescent="0.25">
      <c r="P180" s="249"/>
      <c r="Q180" s="249"/>
      <c r="IV180" s="250"/>
    </row>
    <row r="181" spans="16:256" s="72" customFormat="1" ht="13.9" hidden="1" customHeight="1" x14ac:dyDescent="0.25">
      <c r="P181" s="249"/>
      <c r="Q181" s="249"/>
      <c r="IV181" s="250"/>
    </row>
    <row r="182" spans="16:256" s="72" customFormat="1" ht="13.9" hidden="1" customHeight="1" x14ac:dyDescent="0.25">
      <c r="P182" s="249"/>
      <c r="Q182" s="249"/>
      <c r="IV182" s="250"/>
    </row>
    <row r="183" spans="16:256" s="72" customFormat="1" ht="13.9" hidden="1" customHeight="1" x14ac:dyDescent="0.25">
      <c r="P183" s="249"/>
      <c r="Q183" s="249"/>
      <c r="IV183" s="250"/>
    </row>
    <row r="184" spans="16:256" s="72" customFormat="1" ht="13.9" hidden="1" customHeight="1" x14ac:dyDescent="0.25">
      <c r="P184" s="249"/>
      <c r="Q184" s="249"/>
      <c r="IV184" s="250"/>
    </row>
    <row r="185" spans="16:256" s="72" customFormat="1" ht="13.9" hidden="1" customHeight="1" x14ac:dyDescent="0.25">
      <c r="P185" s="249"/>
      <c r="Q185" s="249"/>
      <c r="IV185" s="250"/>
    </row>
    <row r="186" spans="16:256" s="72" customFormat="1" ht="13.9" hidden="1" customHeight="1" x14ac:dyDescent="0.25">
      <c r="P186" s="249"/>
      <c r="Q186" s="249"/>
      <c r="IV186" s="250"/>
    </row>
    <row r="187" spans="16:256" s="72" customFormat="1" ht="13.9" hidden="1" customHeight="1" x14ac:dyDescent="0.25">
      <c r="P187" s="249"/>
      <c r="Q187" s="249"/>
      <c r="IV187" s="250"/>
    </row>
    <row r="188" spans="16:256" s="72" customFormat="1" ht="13.9" hidden="1" customHeight="1" x14ac:dyDescent="0.25">
      <c r="P188" s="249"/>
      <c r="Q188" s="249"/>
      <c r="IV188" s="250"/>
    </row>
    <row r="189" spans="16:256" s="72" customFormat="1" ht="13.9" hidden="1" customHeight="1" x14ac:dyDescent="0.25">
      <c r="P189" s="249"/>
      <c r="Q189" s="249"/>
      <c r="IV189" s="250"/>
    </row>
    <row r="190" spans="16:256" s="72" customFormat="1" ht="13.9" hidden="1" customHeight="1" x14ac:dyDescent="0.25">
      <c r="P190" s="249"/>
      <c r="Q190" s="249"/>
      <c r="IV190" s="250"/>
    </row>
    <row r="191" spans="16:256" s="72" customFormat="1" ht="13.9" hidden="1" customHeight="1" x14ac:dyDescent="0.25">
      <c r="P191" s="249"/>
      <c r="Q191" s="249"/>
      <c r="IV191" s="250"/>
    </row>
    <row r="192" spans="16:256" s="72" customFormat="1" ht="13.9" hidden="1" customHeight="1" x14ac:dyDescent="0.25">
      <c r="P192" s="249"/>
      <c r="Q192" s="249"/>
      <c r="IV192" s="250"/>
    </row>
    <row r="193" spans="16:256" s="72" customFormat="1" ht="13.9" hidden="1" customHeight="1" x14ac:dyDescent="0.25">
      <c r="P193" s="249"/>
      <c r="Q193" s="249"/>
      <c r="IV193" s="250"/>
    </row>
    <row r="194" spans="16:256" s="72" customFormat="1" ht="13.9" hidden="1" customHeight="1" x14ac:dyDescent="0.25">
      <c r="P194" s="249"/>
      <c r="Q194" s="249"/>
      <c r="IV194" s="250"/>
    </row>
    <row r="195" spans="16:256" s="72" customFormat="1" ht="13.9" hidden="1" customHeight="1" x14ac:dyDescent="0.25">
      <c r="P195" s="249"/>
      <c r="Q195" s="249"/>
      <c r="IV195" s="250"/>
    </row>
    <row r="196" spans="16:256" s="72" customFormat="1" ht="13.9" hidden="1" customHeight="1" x14ac:dyDescent="0.25">
      <c r="P196" s="249"/>
      <c r="Q196" s="249"/>
      <c r="IV196" s="250"/>
    </row>
    <row r="197" spans="16:256" s="72" customFormat="1" ht="13.9" hidden="1" customHeight="1" x14ac:dyDescent="0.25">
      <c r="P197" s="249"/>
      <c r="Q197" s="249"/>
      <c r="IV197" s="250"/>
    </row>
    <row r="198" spans="16:256" s="72" customFormat="1" ht="13.9" hidden="1" customHeight="1" x14ac:dyDescent="0.25">
      <c r="P198" s="249"/>
      <c r="Q198" s="249"/>
      <c r="IV198" s="250"/>
    </row>
    <row r="199" spans="16:256" s="72" customFormat="1" ht="13.9" hidden="1" customHeight="1" x14ac:dyDescent="0.25">
      <c r="P199" s="249"/>
      <c r="Q199" s="249"/>
      <c r="IV199" s="250"/>
    </row>
    <row r="200" spans="16:256" s="72" customFormat="1" ht="13.9" hidden="1" customHeight="1" x14ac:dyDescent="0.25">
      <c r="P200" s="249"/>
      <c r="Q200" s="249"/>
      <c r="IV200" s="250"/>
    </row>
    <row r="201" spans="16:256" s="72" customFormat="1" ht="13.9" hidden="1" customHeight="1" x14ac:dyDescent="0.25">
      <c r="P201" s="249"/>
      <c r="Q201" s="249"/>
      <c r="IV201" s="250"/>
    </row>
    <row r="202" spans="16:256" s="72" customFormat="1" ht="13.9" hidden="1" customHeight="1" x14ac:dyDescent="0.25">
      <c r="P202" s="249"/>
      <c r="Q202" s="249"/>
      <c r="IV202" s="250"/>
    </row>
    <row r="203" spans="16:256" s="72" customFormat="1" ht="13.9" hidden="1" customHeight="1" x14ac:dyDescent="0.25">
      <c r="P203" s="249"/>
      <c r="Q203" s="249"/>
      <c r="IV203" s="250"/>
    </row>
    <row r="204" spans="16:256" s="72" customFormat="1" ht="13.9" hidden="1" customHeight="1" x14ac:dyDescent="0.25">
      <c r="P204" s="249"/>
      <c r="Q204" s="249"/>
      <c r="IV204" s="250"/>
    </row>
    <row r="205" spans="16:256" s="72" customFormat="1" ht="13.9" hidden="1" customHeight="1" x14ac:dyDescent="0.25">
      <c r="P205" s="249"/>
      <c r="Q205" s="249"/>
      <c r="IV205" s="250"/>
    </row>
    <row r="206" spans="16:256" s="72" customFormat="1" ht="13.9" hidden="1" customHeight="1" x14ac:dyDescent="0.25">
      <c r="P206" s="249"/>
      <c r="Q206" s="249"/>
      <c r="IV206" s="250"/>
    </row>
    <row r="207" spans="16:256" s="72" customFormat="1" ht="13.9" hidden="1" customHeight="1" x14ac:dyDescent="0.25">
      <c r="P207" s="249"/>
      <c r="Q207" s="249"/>
      <c r="IV207" s="250"/>
    </row>
    <row r="208" spans="16:256" s="72" customFormat="1" ht="13.9" hidden="1" customHeight="1" x14ac:dyDescent="0.25">
      <c r="P208" s="249"/>
      <c r="Q208" s="249"/>
      <c r="IV208" s="250"/>
    </row>
    <row r="209" spans="16:256" s="72" customFormat="1" ht="13.9" hidden="1" customHeight="1" x14ac:dyDescent="0.25">
      <c r="P209" s="249"/>
      <c r="Q209" s="249"/>
      <c r="IV209" s="250"/>
    </row>
    <row r="210" spans="16:256" s="72" customFormat="1" ht="13.9" hidden="1" customHeight="1" x14ac:dyDescent="0.25">
      <c r="P210" s="249"/>
      <c r="Q210" s="249"/>
      <c r="IV210" s="250"/>
    </row>
    <row r="211" spans="16:256" s="72" customFormat="1" ht="13.9" hidden="1" customHeight="1" x14ac:dyDescent="0.25">
      <c r="P211" s="249"/>
      <c r="Q211" s="249"/>
      <c r="IV211" s="250"/>
    </row>
    <row r="212" spans="16:256" s="72" customFormat="1" ht="13.9" hidden="1" customHeight="1" x14ac:dyDescent="0.25">
      <c r="P212" s="249"/>
      <c r="Q212" s="249"/>
      <c r="IV212" s="250"/>
    </row>
    <row r="213" spans="16:256" s="72" customFormat="1" ht="13.9" hidden="1" customHeight="1" x14ac:dyDescent="0.25">
      <c r="P213" s="249"/>
      <c r="Q213" s="249"/>
      <c r="IV213" s="250"/>
    </row>
    <row r="214" spans="16:256" s="72" customFormat="1" ht="13.9" hidden="1" customHeight="1" x14ac:dyDescent="0.25">
      <c r="P214" s="249"/>
      <c r="Q214" s="249"/>
      <c r="IV214" s="250"/>
    </row>
    <row r="215" spans="16:256" s="72" customFormat="1" ht="13.9" hidden="1" customHeight="1" x14ac:dyDescent="0.25">
      <c r="P215" s="249"/>
      <c r="Q215" s="249"/>
      <c r="IV215" s="250"/>
    </row>
    <row r="216" spans="16:256" s="72" customFormat="1" ht="13.9" hidden="1" customHeight="1" x14ac:dyDescent="0.25">
      <c r="P216" s="249"/>
      <c r="Q216" s="249"/>
      <c r="IV216" s="250"/>
    </row>
    <row r="217" spans="16:256" s="72" customFormat="1" ht="13.9" hidden="1" customHeight="1" x14ac:dyDescent="0.25">
      <c r="P217" s="249"/>
      <c r="Q217" s="249"/>
      <c r="IV217" s="250"/>
    </row>
    <row r="218" spans="16:256" s="72" customFormat="1" ht="13.9" hidden="1" customHeight="1" x14ac:dyDescent="0.25">
      <c r="P218" s="249"/>
      <c r="Q218" s="249"/>
      <c r="IV218" s="250"/>
    </row>
    <row r="219" spans="16:256" s="72" customFormat="1" ht="13.9" hidden="1" customHeight="1" x14ac:dyDescent="0.25">
      <c r="P219" s="249"/>
      <c r="Q219" s="249"/>
      <c r="IV219" s="250"/>
    </row>
    <row r="220" spans="16:256" s="72" customFormat="1" ht="13.9" hidden="1" customHeight="1" x14ac:dyDescent="0.25">
      <c r="P220" s="249"/>
      <c r="Q220" s="249"/>
      <c r="IV220" s="250"/>
    </row>
    <row r="221" spans="16:256" s="72" customFormat="1" ht="13.9" hidden="1" customHeight="1" x14ac:dyDescent="0.25">
      <c r="P221" s="249"/>
      <c r="Q221" s="249"/>
      <c r="IV221" s="250"/>
    </row>
    <row r="222" spans="16:256" s="72" customFormat="1" ht="13.9" hidden="1" customHeight="1" x14ac:dyDescent="0.25">
      <c r="P222" s="249"/>
      <c r="Q222" s="249"/>
      <c r="IV222" s="250"/>
    </row>
    <row r="223" spans="16:256" s="72" customFormat="1" ht="13.9" hidden="1" customHeight="1" x14ac:dyDescent="0.25">
      <c r="P223" s="249"/>
      <c r="Q223" s="249"/>
      <c r="IV223" s="250"/>
    </row>
    <row r="224" spans="16:256" s="72" customFormat="1" ht="13.9" hidden="1" customHeight="1" x14ac:dyDescent="0.25">
      <c r="P224" s="249"/>
      <c r="Q224" s="249"/>
      <c r="IV224" s="250"/>
    </row>
    <row r="225" spans="16:256" s="72" customFormat="1" ht="13.9" hidden="1" customHeight="1" x14ac:dyDescent="0.25">
      <c r="P225" s="249"/>
      <c r="Q225" s="249"/>
      <c r="IV225" s="250"/>
    </row>
    <row r="226" spans="16:256" s="72" customFormat="1" ht="13.9" hidden="1" customHeight="1" x14ac:dyDescent="0.25">
      <c r="P226" s="249"/>
      <c r="Q226" s="249"/>
      <c r="IV226" s="250"/>
    </row>
    <row r="227" spans="16:256" s="72" customFormat="1" ht="13.9" hidden="1" customHeight="1" x14ac:dyDescent="0.25">
      <c r="P227" s="249"/>
      <c r="Q227" s="249"/>
      <c r="IV227" s="250"/>
    </row>
    <row r="228" spans="16:256" s="72" customFormat="1" ht="13.9" hidden="1" customHeight="1" x14ac:dyDescent="0.25">
      <c r="P228" s="249"/>
      <c r="Q228" s="249"/>
      <c r="IV228" s="250"/>
    </row>
    <row r="229" spans="16:256" s="72" customFormat="1" ht="13.9" hidden="1" customHeight="1" x14ac:dyDescent="0.25">
      <c r="P229" s="249"/>
      <c r="Q229" s="249"/>
      <c r="IV229" s="250"/>
    </row>
    <row r="230" spans="16:256" s="72" customFormat="1" ht="13.9" hidden="1" customHeight="1" x14ac:dyDescent="0.25">
      <c r="P230" s="249"/>
      <c r="Q230" s="249"/>
      <c r="IV230" s="250"/>
    </row>
    <row r="231" spans="16:256" s="72" customFormat="1" ht="13.9" hidden="1" customHeight="1" x14ac:dyDescent="0.25">
      <c r="P231" s="249"/>
      <c r="Q231" s="249"/>
      <c r="IV231" s="250"/>
    </row>
    <row r="232" spans="16:256" s="72" customFormat="1" ht="13.9" hidden="1" customHeight="1" x14ac:dyDescent="0.25">
      <c r="P232" s="249"/>
      <c r="Q232" s="249"/>
      <c r="IV232" s="250"/>
    </row>
    <row r="233" spans="16:256" s="72" customFormat="1" ht="13.9" hidden="1" customHeight="1" x14ac:dyDescent="0.25">
      <c r="P233" s="249"/>
      <c r="Q233" s="249"/>
      <c r="IV233" s="250"/>
    </row>
    <row r="234" spans="16:256" s="72" customFormat="1" ht="13.9" hidden="1" customHeight="1" x14ac:dyDescent="0.25">
      <c r="P234" s="249"/>
      <c r="Q234" s="249"/>
      <c r="IV234" s="250"/>
    </row>
    <row r="235" spans="16:256" s="72" customFormat="1" ht="13.9" hidden="1" customHeight="1" x14ac:dyDescent="0.25">
      <c r="P235" s="249"/>
      <c r="Q235" s="249"/>
      <c r="IV235" s="250"/>
    </row>
    <row r="236" spans="16:256" s="72" customFormat="1" ht="13.9" hidden="1" customHeight="1" x14ac:dyDescent="0.25">
      <c r="P236" s="249"/>
      <c r="Q236" s="249"/>
      <c r="IV236" s="250"/>
    </row>
    <row r="237" spans="16:256" s="72" customFormat="1" ht="13.9" hidden="1" customHeight="1" x14ac:dyDescent="0.25">
      <c r="P237" s="249"/>
      <c r="Q237" s="249"/>
      <c r="IV237" s="250"/>
    </row>
    <row r="238" spans="16:256" s="72" customFormat="1" ht="13.9" hidden="1" customHeight="1" x14ac:dyDescent="0.25">
      <c r="P238" s="249"/>
      <c r="Q238" s="249"/>
      <c r="IV238" s="250"/>
    </row>
    <row r="239" spans="16:256" s="72" customFormat="1" ht="13.9" hidden="1" customHeight="1" x14ac:dyDescent="0.25">
      <c r="P239" s="249"/>
      <c r="Q239" s="249"/>
      <c r="IV239" s="250"/>
    </row>
    <row r="240" spans="16:256" s="72" customFormat="1" ht="13.9" hidden="1" customHeight="1" x14ac:dyDescent="0.25">
      <c r="P240" s="249"/>
      <c r="Q240" s="249"/>
      <c r="IV240" s="250"/>
    </row>
    <row r="241" spans="16:256" s="72" customFormat="1" ht="13.9" hidden="1" customHeight="1" x14ac:dyDescent="0.25">
      <c r="P241" s="249"/>
      <c r="Q241" s="249"/>
      <c r="IV241" s="250"/>
    </row>
    <row r="242" spans="16:256" s="72" customFormat="1" ht="13.9" hidden="1" customHeight="1" x14ac:dyDescent="0.25">
      <c r="P242" s="249"/>
      <c r="Q242" s="249"/>
      <c r="IV242" s="250"/>
    </row>
    <row r="243" spans="16:256" s="72" customFormat="1" ht="13.9" hidden="1" customHeight="1" x14ac:dyDescent="0.25">
      <c r="P243" s="249"/>
      <c r="Q243" s="249"/>
      <c r="IV243" s="250"/>
    </row>
    <row r="244" spans="16:256" s="72" customFormat="1" ht="13.9" hidden="1" customHeight="1" x14ac:dyDescent="0.25">
      <c r="P244" s="249"/>
      <c r="Q244" s="249"/>
      <c r="IV244" s="250"/>
    </row>
    <row r="245" spans="16:256" s="72" customFormat="1" ht="13.9" hidden="1" customHeight="1" x14ac:dyDescent="0.25">
      <c r="P245" s="249"/>
      <c r="Q245" s="249"/>
      <c r="IV245" s="250"/>
    </row>
    <row r="246" spans="16:256" s="72" customFormat="1" ht="13.9" hidden="1" customHeight="1" x14ac:dyDescent="0.25">
      <c r="P246" s="249"/>
      <c r="Q246" s="249"/>
      <c r="IV246" s="250"/>
    </row>
    <row r="247" spans="16:256" s="72" customFormat="1" ht="13.9" hidden="1" customHeight="1" x14ac:dyDescent="0.25">
      <c r="P247" s="249"/>
      <c r="Q247" s="249"/>
      <c r="IV247" s="250"/>
    </row>
    <row r="248" spans="16:256" s="72" customFormat="1" ht="13.9" hidden="1" customHeight="1" x14ac:dyDescent="0.25">
      <c r="P248" s="249"/>
      <c r="Q248" s="249"/>
      <c r="IV248" s="250"/>
    </row>
    <row r="249" spans="16:256" s="72" customFormat="1" ht="13.9" hidden="1" customHeight="1" x14ac:dyDescent="0.25">
      <c r="P249" s="249"/>
      <c r="Q249" s="249"/>
      <c r="IV249" s="250"/>
    </row>
    <row r="250" spans="16:256" s="72" customFormat="1" ht="13.9" hidden="1" customHeight="1" x14ac:dyDescent="0.25">
      <c r="P250" s="249"/>
      <c r="Q250" s="249"/>
      <c r="IV250" s="250"/>
    </row>
    <row r="251" spans="16:256" s="72" customFormat="1" ht="13.9" hidden="1" customHeight="1" x14ac:dyDescent="0.25">
      <c r="P251" s="249"/>
      <c r="Q251" s="249"/>
      <c r="IV251" s="250"/>
    </row>
    <row r="252" spans="16:256" s="72" customFormat="1" ht="13.9" hidden="1" customHeight="1" x14ac:dyDescent="0.25">
      <c r="P252" s="249"/>
      <c r="Q252" s="249"/>
      <c r="IV252" s="250"/>
    </row>
    <row r="253" spans="16:256" s="72" customFormat="1" ht="13.9" hidden="1" customHeight="1" x14ac:dyDescent="0.25">
      <c r="P253" s="249"/>
      <c r="Q253" s="249"/>
      <c r="IV253" s="250"/>
    </row>
    <row r="254" spans="16:256" s="72" customFormat="1" ht="13.9" hidden="1" customHeight="1" x14ac:dyDescent="0.25">
      <c r="P254" s="249"/>
      <c r="Q254" s="249"/>
      <c r="IV254" s="250"/>
    </row>
    <row r="255" spans="16:256" s="72" customFormat="1" ht="13.9" hidden="1" customHeight="1" x14ac:dyDescent="0.25">
      <c r="P255" s="249"/>
      <c r="Q255" s="249"/>
      <c r="IV255" s="250"/>
    </row>
    <row r="256" spans="16:256" s="72" customFormat="1" ht="13.9" hidden="1" customHeight="1" x14ac:dyDescent="0.25">
      <c r="P256" s="249"/>
      <c r="Q256" s="249"/>
      <c r="IV256" s="250"/>
    </row>
    <row r="257" spans="16:256" s="72" customFormat="1" ht="13.9" hidden="1" customHeight="1" x14ac:dyDescent="0.25">
      <c r="P257" s="249"/>
      <c r="Q257" s="249"/>
      <c r="IV257" s="250"/>
    </row>
    <row r="258" spans="16:256" s="72" customFormat="1" ht="13.9" hidden="1" customHeight="1" x14ac:dyDescent="0.25">
      <c r="P258" s="249"/>
      <c r="Q258" s="249"/>
      <c r="IV258" s="250"/>
    </row>
    <row r="259" spans="16:256" s="72" customFormat="1" ht="13.9" hidden="1" customHeight="1" x14ac:dyDescent="0.25">
      <c r="P259" s="249"/>
      <c r="Q259" s="249"/>
      <c r="IV259" s="250"/>
    </row>
    <row r="260" spans="16:256" s="72" customFormat="1" ht="13.9" hidden="1" customHeight="1" x14ac:dyDescent="0.25">
      <c r="P260" s="249"/>
      <c r="Q260" s="249"/>
      <c r="IV260" s="250"/>
    </row>
    <row r="261" spans="16:256" s="72" customFormat="1" ht="13.9" hidden="1" customHeight="1" x14ac:dyDescent="0.25">
      <c r="P261" s="249"/>
      <c r="Q261" s="249"/>
      <c r="IV261" s="250"/>
    </row>
    <row r="262" spans="16:256" s="72" customFormat="1" ht="13.9" hidden="1" customHeight="1" x14ac:dyDescent="0.25">
      <c r="P262" s="249"/>
      <c r="Q262" s="249"/>
      <c r="IV262" s="250"/>
    </row>
    <row r="263" spans="16:256" s="72" customFormat="1" ht="13.9" hidden="1" customHeight="1" x14ac:dyDescent="0.25">
      <c r="P263" s="249"/>
      <c r="Q263" s="249"/>
      <c r="IV263" s="250"/>
    </row>
    <row r="264" spans="16:256" s="72" customFormat="1" ht="13.9" hidden="1" customHeight="1" x14ac:dyDescent="0.25">
      <c r="P264" s="249"/>
      <c r="Q264" s="249"/>
      <c r="IV264" s="250"/>
    </row>
    <row r="265" spans="16:256" s="72" customFormat="1" ht="13.9" hidden="1" customHeight="1" x14ac:dyDescent="0.25">
      <c r="P265" s="249"/>
      <c r="Q265" s="249"/>
      <c r="IV265" s="250"/>
    </row>
    <row r="266" spans="16:256" s="72" customFormat="1" ht="13.9" hidden="1" customHeight="1" x14ac:dyDescent="0.25">
      <c r="P266" s="249"/>
      <c r="Q266" s="249"/>
      <c r="IV266" s="250"/>
    </row>
    <row r="267" spans="16:256" s="72" customFormat="1" ht="13.9" hidden="1" customHeight="1" x14ac:dyDescent="0.25">
      <c r="P267" s="249"/>
      <c r="Q267" s="249"/>
      <c r="IV267" s="250"/>
    </row>
    <row r="268" spans="16:256" s="72" customFormat="1" ht="13.9" hidden="1" customHeight="1" x14ac:dyDescent="0.25">
      <c r="P268" s="249"/>
      <c r="Q268" s="249"/>
      <c r="IV268" s="250"/>
    </row>
    <row r="269" spans="16:256" s="72" customFormat="1" ht="13.9" hidden="1" customHeight="1" x14ac:dyDescent="0.25">
      <c r="P269" s="249"/>
      <c r="Q269" s="249"/>
      <c r="IV269" s="250"/>
    </row>
    <row r="270" spans="16:256" s="72" customFormat="1" ht="13.9" hidden="1" customHeight="1" x14ac:dyDescent="0.25">
      <c r="P270" s="249"/>
      <c r="Q270" s="249"/>
      <c r="IV270" s="250"/>
    </row>
    <row r="271" spans="16:256" s="72" customFormat="1" ht="13.9" hidden="1" customHeight="1" x14ac:dyDescent="0.25">
      <c r="P271" s="249"/>
      <c r="Q271" s="249"/>
      <c r="IV271" s="250"/>
    </row>
    <row r="272" spans="16:256" s="72" customFormat="1" ht="13.9" hidden="1" customHeight="1" x14ac:dyDescent="0.25">
      <c r="P272" s="249"/>
      <c r="Q272" s="249"/>
      <c r="IV272" s="250"/>
    </row>
    <row r="273" spans="16:256" s="72" customFormat="1" ht="13.9" hidden="1" customHeight="1" x14ac:dyDescent="0.25">
      <c r="P273" s="249"/>
      <c r="Q273" s="249"/>
      <c r="IV273" s="250"/>
    </row>
    <row r="274" spans="16:256" s="72" customFormat="1" ht="13.9" hidden="1" customHeight="1" x14ac:dyDescent="0.25">
      <c r="P274" s="249"/>
      <c r="Q274" s="249"/>
      <c r="IV274" s="250"/>
    </row>
    <row r="275" spans="16:256" s="72" customFormat="1" ht="13.9" hidden="1" customHeight="1" x14ac:dyDescent="0.25">
      <c r="P275" s="249"/>
      <c r="Q275" s="249"/>
      <c r="IV275" s="250"/>
    </row>
    <row r="276" spans="16:256" s="72" customFormat="1" ht="13.9" hidden="1" customHeight="1" x14ac:dyDescent="0.25">
      <c r="P276" s="249"/>
      <c r="Q276" s="249"/>
      <c r="IV276" s="250"/>
    </row>
    <row r="277" spans="16:256" s="72" customFormat="1" ht="13.9" hidden="1" customHeight="1" x14ac:dyDescent="0.25">
      <c r="P277" s="249"/>
      <c r="Q277" s="249"/>
      <c r="IV277" s="250"/>
    </row>
    <row r="278" spans="16:256" s="72" customFormat="1" ht="13.9" hidden="1" customHeight="1" x14ac:dyDescent="0.25">
      <c r="P278" s="249"/>
      <c r="Q278" s="249"/>
      <c r="IV278" s="250"/>
    </row>
    <row r="279" spans="16:256" s="72" customFormat="1" ht="13.9" hidden="1" customHeight="1" x14ac:dyDescent="0.25">
      <c r="P279" s="249"/>
      <c r="Q279" s="249"/>
      <c r="IV279" s="250"/>
    </row>
    <row r="280" spans="16:256" s="72" customFormat="1" ht="13.9" hidden="1" customHeight="1" x14ac:dyDescent="0.25">
      <c r="P280" s="249"/>
      <c r="Q280" s="249"/>
      <c r="IV280" s="250"/>
    </row>
    <row r="281" spans="16:256" s="72" customFormat="1" ht="13.9" hidden="1" customHeight="1" x14ac:dyDescent="0.25">
      <c r="P281" s="249"/>
      <c r="Q281" s="249"/>
      <c r="IV281" s="250"/>
    </row>
    <row r="282" spans="16:256" s="72" customFormat="1" ht="13.9" hidden="1" customHeight="1" x14ac:dyDescent="0.25">
      <c r="P282" s="249"/>
      <c r="Q282" s="249"/>
      <c r="IV282" s="250"/>
    </row>
    <row r="283" spans="16:256" s="72" customFormat="1" ht="13.9" hidden="1" customHeight="1" x14ac:dyDescent="0.25">
      <c r="P283" s="249"/>
      <c r="Q283" s="249"/>
      <c r="IV283" s="250"/>
    </row>
    <row r="284" spans="16:256" s="72" customFormat="1" ht="13.9" hidden="1" customHeight="1" x14ac:dyDescent="0.25">
      <c r="P284" s="249"/>
      <c r="Q284" s="249"/>
      <c r="IV284" s="250"/>
    </row>
    <row r="285" spans="16:256" s="72" customFormat="1" ht="13.9" hidden="1" customHeight="1" x14ac:dyDescent="0.25">
      <c r="P285" s="249"/>
      <c r="Q285" s="249"/>
      <c r="IV285" s="250"/>
    </row>
    <row r="286" spans="16:256" s="72" customFormat="1" ht="13.9" hidden="1" customHeight="1" x14ac:dyDescent="0.25">
      <c r="P286" s="249"/>
      <c r="Q286" s="249"/>
      <c r="IV286" s="250"/>
    </row>
    <row r="287" spans="16:256" s="72" customFormat="1" ht="13.9" hidden="1" customHeight="1" x14ac:dyDescent="0.25">
      <c r="P287" s="249"/>
      <c r="Q287" s="249"/>
      <c r="IV287" s="250"/>
    </row>
    <row r="288" spans="16:256" s="72" customFormat="1" ht="13.9" hidden="1" customHeight="1" x14ac:dyDescent="0.25">
      <c r="P288" s="249"/>
      <c r="Q288" s="249"/>
      <c r="IV288" s="250"/>
    </row>
    <row r="289" spans="16:256" s="72" customFormat="1" ht="13.9" hidden="1" customHeight="1" x14ac:dyDescent="0.25">
      <c r="P289" s="249"/>
      <c r="Q289" s="249"/>
      <c r="IV289" s="250"/>
    </row>
    <row r="290" spans="16:256" s="72" customFormat="1" ht="13.9" hidden="1" customHeight="1" x14ac:dyDescent="0.25">
      <c r="P290" s="249"/>
      <c r="Q290" s="249"/>
      <c r="IV290" s="250"/>
    </row>
    <row r="291" spans="16:256" s="72" customFormat="1" ht="13.9" hidden="1" customHeight="1" x14ac:dyDescent="0.25">
      <c r="P291" s="249"/>
      <c r="Q291" s="249"/>
      <c r="IV291" s="250"/>
    </row>
    <row r="292" spans="16:256" s="72" customFormat="1" ht="13.9" hidden="1" customHeight="1" x14ac:dyDescent="0.25">
      <c r="P292" s="249"/>
      <c r="Q292" s="249"/>
      <c r="IV292" s="250"/>
    </row>
    <row r="293" spans="16:256" s="72" customFormat="1" ht="13.9" hidden="1" customHeight="1" x14ac:dyDescent="0.25">
      <c r="P293" s="249"/>
      <c r="Q293" s="249"/>
      <c r="IV293" s="250"/>
    </row>
    <row r="294" spans="16:256" s="72" customFormat="1" ht="13.9" hidden="1" customHeight="1" x14ac:dyDescent="0.25">
      <c r="P294" s="249"/>
      <c r="Q294" s="249"/>
      <c r="IV294" s="250"/>
    </row>
    <row r="295" spans="16:256" s="72" customFormat="1" ht="13.9" hidden="1" customHeight="1" x14ac:dyDescent="0.25">
      <c r="P295" s="249"/>
      <c r="Q295" s="249"/>
      <c r="IV295" s="250"/>
    </row>
    <row r="296" spans="16:256" s="72" customFormat="1" ht="13.9" hidden="1" customHeight="1" x14ac:dyDescent="0.25">
      <c r="P296" s="249"/>
      <c r="Q296" s="249"/>
      <c r="IV296" s="250"/>
    </row>
    <row r="297" spans="16:256" s="72" customFormat="1" ht="13.9" hidden="1" customHeight="1" x14ac:dyDescent="0.25">
      <c r="P297" s="249"/>
      <c r="Q297" s="249"/>
      <c r="IV297" s="250"/>
    </row>
    <row r="298" spans="16:256" s="72" customFormat="1" ht="13.9" hidden="1" customHeight="1" x14ac:dyDescent="0.25">
      <c r="P298" s="249"/>
      <c r="Q298" s="249"/>
      <c r="IV298" s="250"/>
    </row>
    <row r="299" spans="16:256" s="72" customFormat="1" ht="13.9" hidden="1" customHeight="1" x14ac:dyDescent="0.25">
      <c r="P299" s="249"/>
      <c r="Q299" s="249"/>
      <c r="IV299" s="250"/>
    </row>
    <row r="300" spans="16:256" s="72" customFormat="1" ht="13.9" hidden="1" customHeight="1" x14ac:dyDescent="0.25">
      <c r="P300" s="249"/>
      <c r="Q300" s="249"/>
      <c r="IV300" s="250"/>
    </row>
    <row r="301" spans="16:256" s="72" customFormat="1" ht="13.9" hidden="1" customHeight="1" x14ac:dyDescent="0.25">
      <c r="P301" s="249"/>
      <c r="Q301" s="249"/>
      <c r="IV301" s="250"/>
    </row>
    <row r="302" spans="16:256" s="72" customFormat="1" ht="13.9" hidden="1" customHeight="1" x14ac:dyDescent="0.25">
      <c r="P302" s="249"/>
      <c r="Q302" s="249"/>
      <c r="IV302" s="250"/>
    </row>
    <row r="303" spans="16:256" s="72" customFormat="1" ht="13.9" hidden="1" customHeight="1" x14ac:dyDescent="0.25">
      <c r="P303" s="249"/>
      <c r="Q303" s="249"/>
      <c r="IV303" s="250"/>
    </row>
    <row r="304" spans="16:256" s="72" customFormat="1" ht="13.9" hidden="1" customHeight="1" x14ac:dyDescent="0.25">
      <c r="P304" s="249"/>
      <c r="Q304" s="249"/>
      <c r="IV304" s="250"/>
    </row>
    <row r="305" spans="16:256" s="72" customFormat="1" ht="13.9" hidden="1" customHeight="1" x14ac:dyDescent="0.25">
      <c r="P305" s="249"/>
      <c r="Q305" s="249"/>
      <c r="IV305" s="250"/>
    </row>
    <row r="306" spans="16:256" s="72" customFormat="1" ht="13.9" hidden="1" customHeight="1" x14ac:dyDescent="0.25">
      <c r="P306" s="249"/>
      <c r="Q306" s="249"/>
      <c r="IV306" s="250"/>
    </row>
    <row r="307" spans="16:256" s="72" customFormat="1" ht="13.9" hidden="1" customHeight="1" x14ac:dyDescent="0.25">
      <c r="P307" s="249"/>
      <c r="Q307" s="249"/>
      <c r="IV307" s="250"/>
    </row>
    <row r="308" spans="16:256" s="72" customFormat="1" ht="13.9" hidden="1" customHeight="1" x14ac:dyDescent="0.25">
      <c r="P308" s="249"/>
      <c r="Q308" s="249"/>
      <c r="IV308" s="250"/>
    </row>
    <row r="309" spans="16:256" s="72" customFormat="1" ht="13.9" hidden="1" customHeight="1" x14ac:dyDescent="0.25">
      <c r="P309" s="249"/>
      <c r="Q309" s="249"/>
      <c r="IV309" s="250"/>
    </row>
    <row r="310" spans="16:256" s="72" customFormat="1" ht="13.9" hidden="1" customHeight="1" x14ac:dyDescent="0.25">
      <c r="P310" s="249"/>
      <c r="Q310" s="249"/>
      <c r="IV310" s="250"/>
    </row>
    <row r="311" spans="16:256" s="72" customFormat="1" ht="13.9" hidden="1" customHeight="1" x14ac:dyDescent="0.25">
      <c r="P311" s="249"/>
      <c r="Q311" s="249"/>
      <c r="IV311" s="250"/>
    </row>
    <row r="312" spans="16:256" s="72" customFormat="1" ht="13.9" hidden="1" customHeight="1" x14ac:dyDescent="0.25">
      <c r="P312" s="249"/>
      <c r="Q312" s="249"/>
      <c r="IV312" s="250"/>
    </row>
    <row r="313" spans="16:256" s="72" customFormat="1" ht="13.9" hidden="1" customHeight="1" x14ac:dyDescent="0.25">
      <c r="P313" s="249"/>
      <c r="Q313" s="249"/>
      <c r="IV313" s="250"/>
    </row>
    <row r="314" spans="16:256" s="72" customFormat="1" ht="13.9" hidden="1" customHeight="1" x14ac:dyDescent="0.25">
      <c r="P314" s="249"/>
      <c r="Q314" s="249"/>
      <c r="IV314" s="250"/>
    </row>
    <row r="315" spans="16:256" s="72" customFormat="1" ht="13.9" hidden="1" customHeight="1" x14ac:dyDescent="0.25">
      <c r="P315" s="249"/>
      <c r="Q315" s="249"/>
      <c r="IV315" s="250"/>
    </row>
    <row r="316" spans="16:256" s="72" customFormat="1" ht="13.9" hidden="1" customHeight="1" x14ac:dyDescent="0.25">
      <c r="P316" s="249"/>
      <c r="Q316" s="249"/>
      <c r="IV316" s="250"/>
    </row>
    <row r="317" spans="16:256" s="72" customFormat="1" ht="13.9" hidden="1" customHeight="1" x14ac:dyDescent="0.25">
      <c r="P317" s="249"/>
      <c r="Q317" s="249"/>
      <c r="IV317" s="250"/>
    </row>
    <row r="318" spans="16:256" s="72" customFormat="1" ht="13.9" hidden="1" customHeight="1" x14ac:dyDescent="0.25">
      <c r="P318" s="249"/>
      <c r="Q318" s="249"/>
      <c r="IV318" s="250"/>
    </row>
    <row r="319" spans="16:256" s="72" customFormat="1" ht="13.9" hidden="1" customHeight="1" x14ac:dyDescent="0.25">
      <c r="P319" s="249"/>
      <c r="Q319" s="249"/>
      <c r="IV319" s="250"/>
    </row>
    <row r="320" spans="16:256" s="72" customFormat="1" ht="13.9" hidden="1" customHeight="1" x14ac:dyDescent="0.25">
      <c r="P320" s="249"/>
      <c r="Q320" s="249"/>
      <c r="IV320" s="250"/>
    </row>
    <row r="321" spans="16:256" s="72" customFormat="1" ht="13.9" hidden="1" customHeight="1" x14ac:dyDescent="0.25">
      <c r="P321" s="249"/>
      <c r="Q321" s="249"/>
      <c r="IV321" s="250"/>
    </row>
    <row r="322" spans="16:256" s="72" customFormat="1" ht="13.9" hidden="1" customHeight="1" x14ac:dyDescent="0.25">
      <c r="P322" s="249"/>
      <c r="Q322" s="249"/>
      <c r="IV322" s="250"/>
    </row>
    <row r="323" spans="16:256" s="72" customFormat="1" ht="13.9" hidden="1" customHeight="1" x14ac:dyDescent="0.25">
      <c r="P323" s="249"/>
      <c r="Q323" s="249"/>
      <c r="IV323" s="250"/>
    </row>
    <row r="324" spans="16:256" s="72" customFormat="1" ht="13.9" hidden="1" customHeight="1" x14ac:dyDescent="0.25">
      <c r="P324" s="249"/>
      <c r="Q324" s="249"/>
      <c r="IV324" s="250"/>
    </row>
    <row r="325" spans="16:256" s="72" customFormat="1" ht="13.9" hidden="1" customHeight="1" x14ac:dyDescent="0.25">
      <c r="P325" s="249"/>
      <c r="Q325" s="249"/>
      <c r="IV325" s="250"/>
    </row>
    <row r="326" spans="16:256" s="72" customFormat="1" ht="13.9" hidden="1" customHeight="1" x14ac:dyDescent="0.25">
      <c r="P326" s="249"/>
      <c r="Q326" s="249"/>
      <c r="IV326" s="250"/>
    </row>
    <row r="327" spans="16:256" s="72" customFormat="1" ht="13.9" hidden="1" customHeight="1" x14ac:dyDescent="0.25">
      <c r="P327" s="249"/>
      <c r="Q327" s="249"/>
      <c r="IV327" s="250"/>
    </row>
    <row r="328" spans="16:256" s="72" customFormat="1" ht="13.9" hidden="1" customHeight="1" x14ac:dyDescent="0.25">
      <c r="P328" s="249"/>
      <c r="Q328" s="249"/>
      <c r="IV328" s="250"/>
    </row>
    <row r="329" spans="16:256" s="72" customFormat="1" ht="13.9" hidden="1" customHeight="1" x14ac:dyDescent="0.25">
      <c r="P329" s="249"/>
      <c r="Q329" s="249"/>
      <c r="IV329" s="250"/>
    </row>
    <row r="330" spans="16:256" s="72" customFormat="1" ht="13.9" hidden="1" customHeight="1" x14ac:dyDescent="0.25">
      <c r="P330" s="249"/>
      <c r="Q330" s="249"/>
      <c r="IV330" s="250"/>
    </row>
    <row r="331" spans="16:256" s="72" customFormat="1" ht="13.9" hidden="1" customHeight="1" x14ac:dyDescent="0.25">
      <c r="P331" s="249"/>
      <c r="Q331" s="249"/>
      <c r="IV331" s="250"/>
    </row>
    <row r="332" spans="16:256" s="72" customFormat="1" ht="13.9" hidden="1" customHeight="1" x14ac:dyDescent="0.25">
      <c r="P332" s="249"/>
      <c r="Q332" s="249"/>
      <c r="IV332" s="250"/>
    </row>
    <row r="333" spans="16:256" s="72" customFormat="1" ht="13.9" hidden="1" customHeight="1" x14ac:dyDescent="0.25">
      <c r="P333" s="249"/>
      <c r="Q333" s="249"/>
      <c r="IV333" s="250"/>
    </row>
    <row r="334" spans="16:256" s="72" customFormat="1" ht="13.9" hidden="1" customHeight="1" x14ac:dyDescent="0.25">
      <c r="P334" s="249"/>
      <c r="Q334" s="249"/>
      <c r="IV334" s="250"/>
    </row>
    <row r="335" spans="16:256" s="72" customFormat="1" ht="13.9" hidden="1" customHeight="1" x14ac:dyDescent="0.25">
      <c r="P335" s="249"/>
      <c r="Q335" s="249"/>
      <c r="IV335" s="250"/>
    </row>
    <row r="336" spans="16:256" s="72" customFormat="1" ht="13.9" hidden="1" customHeight="1" x14ac:dyDescent="0.25">
      <c r="P336" s="249"/>
      <c r="Q336" s="249"/>
      <c r="IV336" s="250"/>
    </row>
    <row r="337" spans="16:256" s="72" customFormat="1" ht="13.9" hidden="1" customHeight="1" x14ac:dyDescent="0.25">
      <c r="P337" s="249"/>
      <c r="Q337" s="249"/>
      <c r="IV337" s="250"/>
    </row>
    <row r="338" spans="16:256" s="72" customFormat="1" ht="13.9" hidden="1" customHeight="1" x14ac:dyDescent="0.25">
      <c r="P338" s="249"/>
      <c r="Q338" s="249"/>
      <c r="IV338" s="250"/>
    </row>
    <row r="339" spans="16:256" s="72" customFormat="1" ht="13.9" hidden="1" customHeight="1" x14ac:dyDescent="0.25">
      <c r="P339" s="249"/>
      <c r="Q339" s="249"/>
      <c r="IV339" s="250"/>
    </row>
    <row r="340" spans="16:256" s="72" customFormat="1" ht="13.9" hidden="1" customHeight="1" x14ac:dyDescent="0.25">
      <c r="P340" s="249"/>
      <c r="Q340" s="249"/>
      <c r="IV340" s="250"/>
    </row>
    <row r="341" spans="16:256" s="72" customFormat="1" ht="13.9" hidden="1" customHeight="1" x14ac:dyDescent="0.25">
      <c r="P341" s="249"/>
      <c r="Q341" s="249"/>
      <c r="IV341" s="250"/>
    </row>
    <row r="342" spans="16:256" s="72" customFormat="1" ht="13.9" hidden="1" customHeight="1" x14ac:dyDescent="0.25">
      <c r="P342" s="249"/>
      <c r="Q342" s="249"/>
      <c r="IV342" s="250"/>
    </row>
    <row r="343" spans="16:256" s="72" customFormat="1" ht="13.9" hidden="1" customHeight="1" x14ac:dyDescent="0.25">
      <c r="P343" s="249"/>
      <c r="Q343" s="249"/>
      <c r="IV343" s="250"/>
    </row>
    <row r="344" spans="16:256" s="72" customFormat="1" ht="13.9" hidden="1" customHeight="1" x14ac:dyDescent="0.25">
      <c r="P344" s="249"/>
      <c r="Q344" s="249"/>
      <c r="IV344" s="250"/>
    </row>
    <row r="345" spans="16:256" s="72" customFormat="1" ht="13.9" hidden="1" customHeight="1" x14ac:dyDescent="0.25">
      <c r="P345" s="249"/>
      <c r="Q345" s="249"/>
      <c r="IV345" s="250"/>
    </row>
    <row r="346" spans="16:256" s="72" customFormat="1" ht="13.9" hidden="1" customHeight="1" x14ac:dyDescent="0.25">
      <c r="P346" s="249"/>
      <c r="Q346" s="249"/>
      <c r="IV346" s="250"/>
    </row>
    <row r="347" spans="16:256" s="72" customFormat="1" ht="13.9" hidden="1" customHeight="1" x14ac:dyDescent="0.25">
      <c r="P347" s="249"/>
      <c r="Q347" s="249"/>
      <c r="IV347" s="250"/>
    </row>
    <row r="348" spans="16:256" s="72" customFormat="1" ht="13.9" hidden="1" customHeight="1" x14ac:dyDescent="0.25">
      <c r="P348" s="249"/>
      <c r="Q348" s="249"/>
      <c r="IV348" s="250"/>
    </row>
    <row r="349" spans="16:256" s="72" customFormat="1" ht="13.9" hidden="1" customHeight="1" x14ac:dyDescent="0.25">
      <c r="P349" s="249"/>
      <c r="Q349" s="249"/>
      <c r="IV349" s="250"/>
    </row>
    <row r="350" spans="16:256" s="72" customFormat="1" ht="13.9" hidden="1" customHeight="1" x14ac:dyDescent="0.25">
      <c r="P350" s="249"/>
      <c r="Q350" s="249"/>
      <c r="IV350" s="250"/>
    </row>
    <row r="351" spans="16:256" s="72" customFormat="1" ht="13.9" hidden="1" customHeight="1" x14ac:dyDescent="0.25">
      <c r="P351" s="249"/>
      <c r="Q351" s="249"/>
      <c r="IV351" s="250"/>
    </row>
    <row r="352" spans="16:256" s="72" customFormat="1" ht="13.9" hidden="1" customHeight="1" x14ac:dyDescent="0.25">
      <c r="P352" s="249"/>
      <c r="Q352" s="249"/>
      <c r="IV352" s="250"/>
    </row>
    <row r="353" spans="16:256" s="72" customFormat="1" ht="13.9" hidden="1" customHeight="1" x14ac:dyDescent="0.25">
      <c r="P353" s="249"/>
      <c r="Q353" s="249"/>
      <c r="IV353" s="250"/>
    </row>
    <row r="354" spans="16:256" s="72" customFormat="1" ht="13.9" hidden="1" customHeight="1" x14ac:dyDescent="0.25">
      <c r="P354" s="249"/>
      <c r="Q354" s="249"/>
      <c r="IV354" s="250"/>
    </row>
    <row r="355" spans="16:256" s="72" customFormat="1" ht="13.9" hidden="1" customHeight="1" x14ac:dyDescent="0.25">
      <c r="P355" s="249"/>
      <c r="Q355" s="249"/>
      <c r="IV355" s="250"/>
    </row>
    <row r="356" spans="16:256" s="72" customFormat="1" ht="13.9" hidden="1" customHeight="1" x14ac:dyDescent="0.25">
      <c r="P356" s="249"/>
      <c r="Q356" s="249"/>
      <c r="IV356" s="250"/>
    </row>
    <row r="357" spans="16:256" s="72" customFormat="1" ht="13.9" hidden="1" customHeight="1" x14ac:dyDescent="0.25">
      <c r="P357" s="249"/>
      <c r="Q357" s="249"/>
      <c r="IV357" s="250"/>
    </row>
    <row r="358" spans="16:256" s="72" customFormat="1" ht="13.9" hidden="1" customHeight="1" x14ac:dyDescent="0.25">
      <c r="P358" s="249"/>
      <c r="Q358" s="249"/>
      <c r="IV358" s="250"/>
    </row>
    <row r="359" spans="16:256" s="72" customFormat="1" ht="13.9" hidden="1" customHeight="1" x14ac:dyDescent="0.25">
      <c r="P359" s="249"/>
      <c r="Q359" s="249"/>
      <c r="IV359" s="250"/>
    </row>
    <row r="360" spans="16:256" s="72" customFormat="1" ht="13.9" hidden="1" customHeight="1" x14ac:dyDescent="0.25">
      <c r="P360" s="249"/>
      <c r="Q360" s="249"/>
      <c r="IV360" s="250"/>
    </row>
    <row r="361" spans="16:256" s="72" customFormat="1" ht="13.9" hidden="1" customHeight="1" x14ac:dyDescent="0.25">
      <c r="P361" s="249"/>
      <c r="Q361" s="249"/>
      <c r="IV361" s="250"/>
    </row>
    <row r="362" spans="16:256" s="72" customFormat="1" ht="13.9" hidden="1" customHeight="1" x14ac:dyDescent="0.25">
      <c r="P362" s="249"/>
      <c r="Q362" s="249"/>
      <c r="IV362" s="250"/>
    </row>
    <row r="363" spans="16:256" s="72" customFormat="1" ht="13.9" hidden="1" customHeight="1" x14ac:dyDescent="0.25">
      <c r="P363" s="249"/>
      <c r="Q363" s="249"/>
      <c r="IV363" s="250"/>
    </row>
    <row r="364" spans="16:256" s="72" customFormat="1" ht="13.9" hidden="1" customHeight="1" x14ac:dyDescent="0.25">
      <c r="P364" s="249"/>
      <c r="Q364" s="249"/>
      <c r="IV364" s="250"/>
    </row>
    <row r="365" spans="16:256" s="72" customFormat="1" ht="13.9" hidden="1" customHeight="1" x14ac:dyDescent="0.25">
      <c r="P365" s="249"/>
      <c r="Q365" s="249"/>
      <c r="IV365" s="250"/>
    </row>
    <row r="366" spans="16:256" s="72" customFormat="1" ht="13.9" hidden="1" customHeight="1" x14ac:dyDescent="0.25">
      <c r="P366" s="249"/>
      <c r="Q366" s="249"/>
      <c r="IV366" s="250"/>
    </row>
    <row r="367" spans="16:256" s="72" customFormat="1" ht="13.9" hidden="1" customHeight="1" x14ac:dyDescent="0.25">
      <c r="P367" s="249"/>
      <c r="Q367" s="249"/>
      <c r="IV367" s="250"/>
    </row>
    <row r="368" spans="16:256" s="72" customFormat="1" ht="13.9" hidden="1" customHeight="1" x14ac:dyDescent="0.25">
      <c r="P368" s="249"/>
      <c r="Q368" s="249"/>
      <c r="IV368" s="250"/>
    </row>
    <row r="369" spans="16:256" s="72" customFormat="1" ht="13.9" hidden="1" customHeight="1" x14ac:dyDescent="0.25">
      <c r="P369" s="249"/>
      <c r="Q369" s="249"/>
      <c r="IV369" s="250"/>
    </row>
    <row r="370" spans="16:256" s="72" customFormat="1" ht="13.9" hidden="1" customHeight="1" x14ac:dyDescent="0.25">
      <c r="P370" s="249"/>
      <c r="Q370" s="249"/>
      <c r="IV370" s="250"/>
    </row>
    <row r="371" spans="16:256" s="72" customFormat="1" ht="13.9" hidden="1" customHeight="1" x14ac:dyDescent="0.25">
      <c r="P371" s="249"/>
      <c r="Q371" s="249"/>
      <c r="IV371" s="250"/>
    </row>
    <row r="372" spans="16:256" s="72" customFormat="1" ht="13.9" hidden="1" customHeight="1" x14ac:dyDescent="0.25">
      <c r="P372" s="249"/>
      <c r="Q372" s="249"/>
      <c r="IV372" s="250"/>
    </row>
    <row r="373" spans="16:256" s="72" customFormat="1" ht="13.9" hidden="1" customHeight="1" x14ac:dyDescent="0.25">
      <c r="P373" s="249"/>
      <c r="Q373" s="249"/>
      <c r="IV373" s="250"/>
    </row>
    <row r="374" spans="16:256" s="72" customFormat="1" ht="13.9" hidden="1" customHeight="1" x14ac:dyDescent="0.25">
      <c r="P374" s="249"/>
      <c r="Q374" s="249"/>
      <c r="IV374" s="250"/>
    </row>
    <row r="375" spans="16:256" s="72" customFormat="1" ht="13.9" hidden="1" customHeight="1" x14ac:dyDescent="0.25">
      <c r="P375" s="249"/>
      <c r="Q375" s="249"/>
      <c r="IV375" s="250"/>
    </row>
    <row r="376" spans="16:256" s="72" customFormat="1" ht="13.9" hidden="1" customHeight="1" x14ac:dyDescent="0.25">
      <c r="P376" s="249"/>
      <c r="Q376" s="249"/>
      <c r="IV376" s="250"/>
    </row>
    <row r="377" spans="16:256" s="72" customFormat="1" ht="13.9" hidden="1" customHeight="1" x14ac:dyDescent="0.25">
      <c r="P377" s="249"/>
      <c r="Q377" s="249"/>
      <c r="IV377" s="250"/>
    </row>
    <row r="378" spans="16:256" s="72" customFormat="1" ht="13.9" hidden="1" customHeight="1" x14ac:dyDescent="0.25">
      <c r="P378" s="249"/>
      <c r="Q378" s="249"/>
      <c r="IV378" s="250"/>
    </row>
    <row r="379" spans="16:256" s="72" customFormat="1" ht="13.9" hidden="1" customHeight="1" x14ac:dyDescent="0.25">
      <c r="P379" s="249"/>
      <c r="Q379" s="249"/>
      <c r="IV379" s="250"/>
    </row>
    <row r="380" spans="16:256" s="72" customFormat="1" ht="13.9" hidden="1" customHeight="1" x14ac:dyDescent="0.25">
      <c r="P380" s="249"/>
      <c r="Q380" s="249"/>
      <c r="IV380" s="250"/>
    </row>
    <row r="381" spans="16:256" s="72" customFormat="1" ht="13.9" hidden="1" customHeight="1" x14ac:dyDescent="0.25">
      <c r="P381" s="249"/>
      <c r="Q381" s="249"/>
      <c r="IV381" s="250"/>
    </row>
    <row r="382" spans="16:256" s="72" customFormat="1" ht="13.9" hidden="1" customHeight="1" x14ac:dyDescent="0.25">
      <c r="P382" s="249"/>
      <c r="Q382" s="249"/>
      <c r="IV382" s="250"/>
    </row>
    <row r="383" spans="16:256" s="72" customFormat="1" ht="13.9" hidden="1" customHeight="1" x14ac:dyDescent="0.25">
      <c r="P383" s="249"/>
      <c r="Q383" s="249"/>
      <c r="IV383" s="250"/>
    </row>
    <row r="384" spans="16:256" s="72" customFormat="1" ht="13.9" hidden="1" customHeight="1" x14ac:dyDescent="0.25">
      <c r="P384" s="249"/>
      <c r="Q384" s="249"/>
      <c r="IV384" s="250"/>
    </row>
    <row r="385" spans="16:256" s="72" customFormat="1" ht="13.9" hidden="1" customHeight="1" x14ac:dyDescent="0.25">
      <c r="P385" s="249"/>
      <c r="Q385" s="249"/>
      <c r="IV385" s="250"/>
    </row>
    <row r="386" spans="16:256" s="72" customFormat="1" ht="13.9" hidden="1" customHeight="1" x14ac:dyDescent="0.25">
      <c r="P386" s="249"/>
      <c r="Q386" s="249"/>
      <c r="IV386" s="250"/>
    </row>
    <row r="387" spans="16:256" s="72" customFormat="1" ht="13.9" hidden="1" customHeight="1" x14ac:dyDescent="0.25">
      <c r="P387" s="249"/>
      <c r="Q387" s="249"/>
      <c r="IV387" s="250"/>
    </row>
    <row r="388" spans="16:256" s="72" customFormat="1" ht="13.9" hidden="1" customHeight="1" x14ac:dyDescent="0.25">
      <c r="P388" s="249"/>
      <c r="Q388" s="249"/>
      <c r="IV388" s="250"/>
    </row>
    <row r="389" spans="16:256" s="72" customFormat="1" ht="13.9" hidden="1" customHeight="1" x14ac:dyDescent="0.25">
      <c r="P389" s="249"/>
      <c r="Q389" s="249"/>
      <c r="IV389" s="250"/>
    </row>
    <row r="390" spans="16:256" s="72" customFormat="1" ht="13.9" hidden="1" customHeight="1" x14ac:dyDescent="0.25">
      <c r="P390" s="249"/>
      <c r="Q390" s="249"/>
      <c r="IV390" s="250"/>
    </row>
    <row r="391" spans="16:256" s="72" customFormat="1" ht="13.9" hidden="1" customHeight="1" x14ac:dyDescent="0.25">
      <c r="P391" s="249"/>
      <c r="Q391" s="249"/>
      <c r="IV391" s="250"/>
    </row>
    <row r="392" spans="16:256" s="72" customFormat="1" ht="13.9" hidden="1" customHeight="1" x14ac:dyDescent="0.25">
      <c r="P392" s="249"/>
      <c r="Q392" s="249"/>
      <c r="IV392" s="250"/>
    </row>
    <row r="393" spans="16:256" s="72" customFormat="1" ht="13.9" hidden="1" customHeight="1" x14ac:dyDescent="0.25">
      <c r="P393" s="249"/>
      <c r="Q393" s="249"/>
      <c r="IV393" s="250"/>
    </row>
    <row r="394" spans="16:256" s="72" customFormat="1" ht="13.9" hidden="1" customHeight="1" x14ac:dyDescent="0.25">
      <c r="P394" s="249"/>
      <c r="Q394" s="249"/>
      <c r="IV394" s="250"/>
    </row>
    <row r="395" spans="16:256" s="72" customFormat="1" ht="13.9" hidden="1" customHeight="1" x14ac:dyDescent="0.25">
      <c r="P395" s="249"/>
      <c r="Q395" s="249"/>
      <c r="IV395" s="250"/>
    </row>
    <row r="396" spans="16:256" s="72" customFormat="1" ht="13.9" hidden="1" customHeight="1" x14ac:dyDescent="0.25">
      <c r="P396" s="249"/>
      <c r="Q396" s="249"/>
      <c r="IV396" s="250"/>
    </row>
    <row r="397" spans="16:256" s="72" customFormat="1" ht="13.9" hidden="1" customHeight="1" x14ac:dyDescent="0.25">
      <c r="P397" s="249"/>
      <c r="Q397" s="249"/>
      <c r="IV397" s="250"/>
    </row>
    <row r="398" spans="16:256" s="72" customFormat="1" ht="13.9" hidden="1" customHeight="1" x14ac:dyDescent="0.25">
      <c r="P398" s="249"/>
      <c r="Q398" s="249"/>
      <c r="IV398" s="250"/>
    </row>
    <row r="399" spans="16:256" s="72" customFormat="1" ht="13.9" hidden="1" customHeight="1" x14ac:dyDescent="0.25">
      <c r="P399" s="249"/>
      <c r="Q399" s="249"/>
      <c r="IV399" s="250"/>
    </row>
    <row r="400" spans="16:256" s="72" customFormat="1" ht="13.9" hidden="1" customHeight="1" x14ac:dyDescent="0.25">
      <c r="P400" s="249"/>
      <c r="Q400" s="249"/>
      <c r="IV400" s="250"/>
    </row>
    <row r="401" spans="16:256" s="72" customFormat="1" ht="13.9" hidden="1" customHeight="1" x14ac:dyDescent="0.25">
      <c r="P401" s="249"/>
      <c r="Q401" s="249"/>
      <c r="IV401" s="250"/>
    </row>
    <row r="402" spans="16:256" s="72" customFormat="1" ht="13.9" hidden="1" customHeight="1" x14ac:dyDescent="0.25">
      <c r="P402" s="249"/>
      <c r="Q402" s="249"/>
      <c r="IV402" s="250"/>
    </row>
    <row r="403" spans="16:256" s="72" customFormat="1" ht="13.9" hidden="1" customHeight="1" x14ac:dyDescent="0.25">
      <c r="P403" s="249"/>
      <c r="Q403" s="249"/>
      <c r="IV403" s="250"/>
    </row>
    <row r="404" spans="16:256" s="72" customFormat="1" ht="13.9" hidden="1" customHeight="1" x14ac:dyDescent="0.25">
      <c r="P404" s="249"/>
      <c r="Q404" s="249"/>
      <c r="IV404" s="250"/>
    </row>
    <row r="405" spans="16:256" s="72" customFormat="1" ht="13.9" hidden="1" customHeight="1" x14ac:dyDescent="0.25">
      <c r="P405" s="249"/>
      <c r="Q405" s="249"/>
      <c r="IV405" s="250"/>
    </row>
    <row r="406" spans="16:256" s="72" customFormat="1" ht="13.9" hidden="1" customHeight="1" x14ac:dyDescent="0.25">
      <c r="P406" s="249"/>
      <c r="Q406" s="249"/>
      <c r="IV406" s="250"/>
    </row>
    <row r="407" spans="16:256" s="72" customFormat="1" ht="13.9" hidden="1" customHeight="1" x14ac:dyDescent="0.25">
      <c r="P407" s="249"/>
      <c r="Q407" s="249"/>
      <c r="IV407" s="250"/>
    </row>
    <row r="408" spans="16:256" s="72" customFormat="1" ht="13.9" hidden="1" customHeight="1" x14ac:dyDescent="0.25">
      <c r="P408" s="249"/>
      <c r="Q408" s="249"/>
      <c r="IV408" s="250"/>
    </row>
    <row r="409" spans="16:256" s="72" customFormat="1" ht="13.9" hidden="1" customHeight="1" x14ac:dyDescent="0.25">
      <c r="P409" s="249"/>
      <c r="Q409" s="249"/>
      <c r="IV409" s="250"/>
    </row>
    <row r="410" spans="16:256" s="72" customFormat="1" ht="13.9" hidden="1" customHeight="1" x14ac:dyDescent="0.25">
      <c r="P410" s="249"/>
      <c r="Q410" s="249"/>
      <c r="IV410" s="250"/>
    </row>
    <row r="411" spans="16:256" s="72" customFormat="1" ht="13.9" hidden="1" customHeight="1" x14ac:dyDescent="0.25">
      <c r="P411" s="249"/>
      <c r="Q411" s="249"/>
      <c r="IV411" s="250"/>
    </row>
    <row r="412" spans="16:256" s="72" customFormat="1" ht="13.9" hidden="1" customHeight="1" x14ac:dyDescent="0.25">
      <c r="P412" s="249"/>
      <c r="Q412" s="249"/>
      <c r="IV412" s="250"/>
    </row>
    <row r="413" spans="16:256" s="72" customFormat="1" ht="13.9" hidden="1" customHeight="1" x14ac:dyDescent="0.25">
      <c r="P413" s="249"/>
      <c r="Q413" s="249"/>
      <c r="IV413" s="250"/>
    </row>
    <row r="414" spans="16:256" s="72" customFormat="1" ht="13.9" hidden="1" customHeight="1" x14ac:dyDescent="0.25">
      <c r="P414" s="249"/>
      <c r="Q414" s="249"/>
      <c r="IV414" s="250"/>
    </row>
    <row r="415" spans="16:256" s="72" customFormat="1" ht="13.9" hidden="1" customHeight="1" x14ac:dyDescent="0.25">
      <c r="P415" s="249"/>
      <c r="Q415" s="249"/>
      <c r="IV415" s="250"/>
    </row>
    <row r="416" spans="16:256" s="72" customFormat="1" ht="13.9" hidden="1" customHeight="1" x14ac:dyDescent="0.25">
      <c r="P416" s="249"/>
      <c r="Q416" s="249"/>
      <c r="IV416" s="250"/>
    </row>
    <row r="417" spans="16:256" s="72" customFormat="1" ht="13.9" hidden="1" customHeight="1" x14ac:dyDescent="0.25">
      <c r="P417" s="249"/>
      <c r="Q417" s="249"/>
      <c r="IV417" s="250"/>
    </row>
    <row r="418" spans="16:256" s="72" customFormat="1" ht="13.9" hidden="1" customHeight="1" x14ac:dyDescent="0.25">
      <c r="P418" s="249"/>
      <c r="Q418" s="249"/>
      <c r="IV418" s="250"/>
    </row>
    <row r="419" spans="16:256" s="72" customFormat="1" ht="13.9" hidden="1" customHeight="1" x14ac:dyDescent="0.25">
      <c r="P419" s="249"/>
      <c r="Q419" s="249"/>
      <c r="IV419" s="250"/>
    </row>
    <row r="420" spans="16:256" s="72" customFormat="1" ht="13.9" hidden="1" customHeight="1" x14ac:dyDescent="0.25">
      <c r="P420" s="249"/>
      <c r="Q420" s="249"/>
      <c r="IV420" s="250"/>
    </row>
    <row r="421" spans="16:256" s="72" customFormat="1" ht="13.9" hidden="1" customHeight="1" x14ac:dyDescent="0.25">
      <c r="P421" s="249"/>
      <c r="Q421" s="249"/>
      <c r="IV421" s="250"/>
    </row>
    <row r="422" spans="16:256" s="72" customFormat="1" ht="13.9" hidden="1" customHeight="1" x14ac:dyDescent="0.25">
      <c r="P422" s="249"/>
      <c r="Q422" s="249"/>
      <c r="IV422" s="250"/>
    </row>
    <row r="423" spans="16:256" s="72" customFormat="1" ht="13.9" hidden="1" customHeight="1" x14ac:dyDescent="0.25">
      <c r="P423" s="249"/>
      <c r="Q423" s="249"/>
      <c r="IV423" s="250"/>
    </row>
    <row r="424" spans="16:256" s="72" customFormat="1" ht="13.9" hidden="1" customHeight="1" x14ac:dyDescent="0.25">
      <c r="P424" s="249"/>
      <c r="Q424" s="249"/>
      <c r="IV424" s="250"/>
    </row>
    <row r="425" spans="16:256" s="72" customFormat="1" ht="13.9" hidden="1" customHeight="1" x14ac:dyDescent="0.25">
      <c r="P425" s="249"/>
      <c r="Q425" s="249"/>
      <c r="IV425" s="250"/>
    </row>
    <row r="426" spans="16:256" s="72" customFormat="1" ht="13.9" hidden="1" customHeight="1" x14ac:dyDescent="0.25">
      <c r="P426" s="249"/>
      <c r="Q426" s="249"/>
      <c r="IV426" s="250"/>
    </row>
    <row r="427" spans="16:256" s="72" customFormat="1" ht="13.9" hidden="1" customHeight="1" x14ac:dyDescent="0.25">
      <c r="P427" s="249"/>
      <c r="Q427" s="249"/>
      <c r="IV427" s="250"/>
    </row>
    <row r="428" spans="16:256" s="72" customFormat="1" ht="13.9" hidden="1" customHeight="1" x14ac:dyDescent="0.25">
      <c r="P428" s="249"/>
      <c r="Q428" s="249"/>
      <c r="IV428" s="250"/>
    </row>
    <row r="429" spans="16:256" s="72" customFormat="1" ht="13.9" hidden="1" customHeight="1" x14ac:dyDescent="0.25">
      <c r="P429" s="249"/>
      <c r="Q429" s="249"/>
      <c r="IV429" s="250"/>
    </row>
    <row r="430" spans="16:256" s="72" customFormat="1" ht="13.9" hidden="1" customHeight="1" x14ac:dyDescent="0.25">
      <c r="P430" s="249"/>
      <c r="Q430" s="249"/>
      <c r="IV430" s="250"/>
    </row>
    <row r="431" spans="16:256" s="72" customFormat="1" ht="13.9" hidden="1" customHeight="1" x14ac:dyDescent="0.25">
      <c r="P431" s="249"/>
      <c r="Q431" s="249"/>
      <c r="IV431" s="250"/>
    </row>
    <row r="432" spans="16:256" s="72" customFormat="1" ht="13.9" hidden="1" customHeight="1" x14ac:dyDescent="0.25">
      <c r="P432" s="249"/>
      <c r="Q432" s="249"/>
      <c r="IV432" s="250"/>
    </row>
    <row r="433" spans="16:256" s="72" customFormat="1" ht="13.9" hidden="1" customHeight="1" x14ac:dyDescent="0.25">
      <c r="P433" s="249"/>
      <c r="Q433" s="249"/>
      <c r="IV433" s="250"/>
    </row>
    <row r="434" spans="16:256" s="72" customFormat="1" ht="13.9" hidden="1" customHeight="1" x14ac:dyDescent="0.25">
      <c r="P434" s="249"/>
      <c r="Q434" s="249"/>
      <c r="IV434" s="250"/>
    </row>
    <row r="435" spans="16:256" s="72" customFormat="1" ht="13.9" hidden="1" customHeight="1" x14ac:dyDescent="0.25">
      <c r="P435" s="249"/>
      <c r="Q435" s="249"/>
      <c r="IV435" s="250"/>
    </row>
    <row r="436" spans="16:256" s="72" customFormat="1" ht="13.9" hidden="1" customHeight="1" x14ac:dyDescent="0.25">
      <c r="P436" s="249"/>
      <c r="Q436" s="249"/>
      <c r="IV436" s="250"/>
    </row>
    <row r="437" spans="16:256" s="72" customFormat="1" ht="13.9" hidden="1" customHeight="1" x14ac:dyDescent="0.25">
      <c r="P437" s="249"/>
      <c r="Q437" s="249"/>
      <c r="IV437" s="250"/>
    </row>
    <row r="438" spans="16:256" s="72" customFormat="1" ht="13.9" hidden="1" customHeight="1" x14ac:dyDescent="0.25">
      <c r="P438" s="249"/>
      <c r="Q438" s="249"/>
      <c r="IV438" s="250"/>
    </row>
    <row r="439" spans="16:256" s="72" customFormat="1" ht="13.9" hidden="1" customHeight="1" x14ac:dyDescent="0.25">
      <c r="P439" s="249"/>
      <c r="Q439" s="249"/>
      <c r="IV439" s="250"/>
    </row>
    <row r="440" spans="16:256" s="72" customFormat="1" ht="13.9" hidden="1" customHeight="1" x14ac:dyDescent="0.25">
      <c r="P440" s="249"/>
      <c r="Q440" s="249"/>
      <c r="IV440" s="250"/>
    </row>
    <row r="441" spans="16:256" s="72" customFormat="1" ht="13.9" hidden="1" customHeight="1" x14ac:dyDescent="0.25">
      <c r="P441" s="249"/>
      <c r="Q441" s="249"/>
      <c r="IV441" s="250"/>
    </row>
    <row r="442" spans="16:256" s="72" customFormat="1" ht="13.9" hidden="1" customHeight="1" x14ac:dyDescent="0.25">
      <c r="P442" s="249"/>
      <c r="Q442" s="249"/>
      <c r="IV442" s="250"/>
    </row>
    <row r="443" spans="16:256" s="72" customFormat="1" ht="13.9" hidden="1" customHeight="1" x14ac:dyDescent="0.25">
      <c r="P443" s="249"/>
      <c r="Q443" s="249"/>
      <c r="IV443" s="250"/>
    </row>
    <row r="444" spans="16:256" s="72" customFormat="1" ht="13.9" hidden="1" customHeight="1" x14ac:dyDescent="0.25">
      <c r="P444" s="249"/>
      <c r="Q444" s="249"/>
      <c r="IV444" s="250"/>
    </row>
    <row r="445" spans="16:256" s="72" customFormat="1" ht="13.9" hidden="1" customHeight="1" x14ac:dyDescent="0.25">
      <c r="P445" s="249"/>
      <c r="Q445" s="249"/>
      <c r="IV445" s="250"/>
    </row>
    <row r="446" spans="16:256" s="72" customFormat="1" ht="13.9" hidden="1" customHeight="1" x14ac:dyDescent="0.25">
      <c r="P446" s="249"/>
      <c r="Q446" s="249"/>
      <c r="IV446" s="250"/>
    </row>
    <row r="447" spans="16:256" s="72" customFormat="1" ht="13.9" hidden="1" customHeight="1" x14ac:dyDescent="0.25">
      <c r="P447" s="249"/>
      <c r="Q447" s="249"/>
      <c r="IV447" s="250"/>
    </row>
    <row r="448" spans="16:256" s="72" customFormat="1" ht="13.9" hidden="1" customHeight="1" x14ac:dyDescent="0.25">
      <c r="P448" s="249"/>
      <c r="Q448" s="249"/>
      <c r="IV448" s="250"/>
    </row>
    <row r="449" spans="16:256" s="72" customFormat="1" ht="13.9" hidden="1" customHeight="1" x14ac:dyDescent="0.25">
      <c r="P449" s="249"/>
      <c r="Q449" s="249"/>
      <c r="IV449" s="250"/>
    </row>
    <row r="450" spans="16:256" s="72" customFormat="1" ht="13.9" hidden="1" customHeight="1" x14ac:dyDescent="0.25">
      <c r="P450" s="249"/>
      <c r="Q450" s="249"/>
      <c r="IV450" s="250"/>
    </row>
    <row r="451" spans="16:256" s="72" customFormat="1" ht="13.9" hidden="1" customHeight="1" x14ac:dyDescent="0.25">
      <c r="P451" s="249"/>
      <c r="Q451" s="249"/>
      <c r="IV451" s="250"/>
    </row>
    <row r="452" spans="16:256" s="72" customFormat="1" ht="13.9" hidden="1" customHeight="1" x14ac:dyDescent="0.25">
      <c r="P452" s="249"/>
      <c r="Q452" s="249"/>
      <c r="IV452" s="250"/>
    </row>
    <row r="453" spans="16:256" s="72" customFormat="1" ht="13.9" hidden="1" customHeight="1" x14ac:dyDescent="0.25">
      <c r="P453" s="249"/>
      <c r="Q453" s="249"/>
      <c r="IV453" s="250"/>
    </row>
    <row r="454" spans="16:256" s="72" customFormat="1" ht="13.9" hidden="1" customHeight="1" x14ac:dyDescent="0.25">
      <c r="P454" s="249"/>
      <c r="Q454" s="249"/>
      <c r="IV454" s="250"/>
    </row>
    <row r="455" spans="16:256" s="72" customFormat="1" ht="13.9" hidden="1" customHeight="1" x14ac:dyDescent="0.25">
      <c r="P455" s="249"/>
      <c r="Q455" s="249"/>
      <c r="IV455" s="250"/>
    </row>
    <row r="456" spans="16:256" s="72" customFormat="1" ht="13.9" hidden="1" customHeight="1" x14ac:dyDescent="0.25">
      <c r="P456" s="249"/>
      <c r="Q456" s="249"/>
      <c r="IV456" s="250"/>
    </row>
    <row r="457" spans="16:256" s="72" customFormat="1" ht="13.9" hidden="1" customHeight="1" x14ac:dyDescent="0.25">
      <c r="P457" s="249"/>
      <c r="Q457" s="249"/>
      <c r="IV457" s="250"/>
    </row>
    <row r="458" spans="16:256" s="72" customFormat="1" ht="13.9" hidden="1" customHeight="1" x14ac:dyDescent="0.25">
      <c r="P458" s="249"/>
      <c r="Q458" s="249"/>
      <c r="IV458" s="250"/>
    </row>
    <row r="459" spans="16:256" s="72" customFormat="1" ht="13.9" hidden="1" customHeight="1" x14ac:dyDescent="0.25">
      <c r="P459" s="249"/>
      <c r="Q459" s="249"/>
      <c r="IV459" s="250"/>
    </row>
    <row r="460" spans="16:256" s="72" customFormat="1" ht="13.9" hidden="1" customHeight="1" x14ac:dyDescent="0.25">
      <c r="P460" s="249"/>
      <c r="Q460" s="249"/>
      <c r="IV460" s="250"/>
    </row>
    <row r="461" spans="16:256" s="72" customFormat="1" ht="13.9" hidden="1" customHeight="1" x14ac:dyDescent="0.25">
      <c r="P461" s="249"/>
      <c r="Q461" s="249"/>
      <c r="IV461" s="250"/>
    </row>
    <row r="462" spans="16:256" s="72" customFormat="1" ht="13.9" hidden="1" customHeight="1" x14ac:dyDescent="0.25">
      <c r="P462" s="249"/>
      <c r="Q462" s="249"/>
      <c r="IV462" s="250"/>
    </row>
    <row r="463" spans="16:256" s="72" customFormat="1" ht="13.9" hidden="1" customHeight="1" x14ac:dyDescent="0.25">
      <c r="P463" s="249"/>
      <c r="Q463" s="249"/>
      <c r="IV463" s="250"/>
    </row>
    <row r="464" spans="16:256" s="72" customFormat="1" ht="13.9" hidden="1" customHeight="1" x14ac:dyDescent="0.25">
      <c r="P464" s="249"/>
      <c r="Q464" s="249"/>
      <c r="IV464" s="250"/>
    </row>
    <row r="465" spans="16:256" s="72" customFormat="1" ht="13.9" hidden="1" customHeight="1" x14ac:dyDescent="0.25">
      <c r="P465" s="249"/>
      <c r="Q465" s="249"/>
      <c r="IV465" s="250"/>
    </row>
    <row r="466" spans="16:256" s="72" customFormat="1" ht="13.9" hidden="1" customHeight="1" x14ac:dyDescent="0.25">
      <c r="P466" s="249"/>
      <c r="Q466" s="249"/>
      <c r="IV466" s="250"/>
    </row>
    <row r="467" spans="16:256" s="72" customFormat="1" ht="13.9" hidden="1" customHeight="1" x14ac:dyDescent="0.25">
      <c r="P467" s="249"/>
      <c r="Q467" s="249"/>
      <c r="IV467" s="250"/>
    </row>
    <row r="468" spans="16:256" s="72" customFormat="1" ht="13.9" hidden="1" customHeight="1" x14ac:dyDescent="0.25">
      <c r="P468" s="249"/>
      <c r="Q468" s="249"/>
      <c r="IV468" s="250"/>
    </row>
    <row r="469" spans="16:256" s="72" customFormat="1" ht="13.9" hidden="1" customHeight="1" x14ac:dyDescent="0.25">
      <c r="P469" s="249"/>
      <c r="Q469" s="249"/>
      <c r="IV469" s="250"/>
    </row>
    <row r="470" spans="16:256" s="72" customFormat="1" ht="13.9" hidden="1" customHeight="1" x14ac:dyDescent="0.25">
      <c r="P470" s="249"/>
      <c r="Q470" s="249"/>
      <c r="IV470" s="250"/>
    </row>
    <row r="471" spans="16:256" s="72" customFormat="1" ht="13.9" hidden="1" customHeight="1" x14ac:dyDescent="0.25">
      <c r="P471" s="249"/>
      <c r="Q471" s="249"/>
      <c r="IV471" s="250"/>
    </row>
    <row r="472" spans="16:256" s="72" customFormat="1" ht="13.9" hidden="1" customHeight="1" x14ac:dyDescent="0.25">
      <c r="P472" s="249"/>
      <c r="Q472" s="249"/>
      <c r="IV472" s="250"/>
    </row>
    <row r="473" spans="16:256" s="72" customFormat="1" ht="13.9" hidden="1" customHeight="1" x14ac:dyDescent="0.25">
      <c r="P473" s="249"/>
      <c r="Q473" s="249"/>
      <c r="IV473" s="250"/>
    </row>
    <row r="474" spans="16:256" s="72" customFormat="1" ht="13.9" hidden="1" customHeight="1" x14ac:dyDescent="0.25">
      <c r="P474" s="249"/>
      <c r="Q474" s="249"/>
      <c r="IV474" s="250"/>
    </row>
    <row r="475" spans="16:256" s="72" customFormat="1" ht="13.9" hidden="1" customHeight="1" x14ac:dyDescent="0.25">
      <c r="P475" s="249"/>
      <c r="Q475" s="249"/>
      <c r="IV475" s="250"/>
    </row>
    <row r="476" spans="16:256" s="72" customFormat="1" ht="13.9" hidden="1" customHeight="1" x14ac:dyDescent="0.25">
      <c r="P476" s="249"/>
      <c r="Q476" s="249"/>
      <c r="IV476" s="250"/>
    </row>
    <row r="477" spans="16:256" s="72" customFormat="1" ht="13.9" hidden="1" customHeight="1" x14ac:dyDescent="0.25">
      <c r="P477" s="249"/>
      <c r="Q477" s="249"/>
      <c r="IV477" s="250"/>
    </row>
    <row r="478" spans="16:256" s="72" customFormat="1" ht="13.9" hidden="1" customHeight="1" x14ac:dyDescent="0.25">
      <c r="P478" s="249"/>
      <c r="Q478" s="249"/>
      <c r="IV478" s="250"/>
    </row>
    <row r="479" spans="16:256" s="72" customFormat="1" ht="13.9" hidden="1" customHeight="1" x14ac:dyDescent="0.25">
      <c r="P479" s="249"/>
      <c r="Q479" s="249"/>
      <c r="IV479" s="250"/>
    </row>
    <row r="480" spans="16:256" s="72" customFormat="1" ht="13.9" hidden="1" customHeight="1" x14ac:dyDescent="0.25">
      <c r="P480" s="249"/>
      <c r="Q480" s="249"/>
      <c r="IV480" s="250"/>
    </row>
    <row r="481" spans="16:256" s="72" customFormat="1" ht="13.9" hidden="1" customHeight="1" x14ac:dyDescent="0.25">
      <c r="P481" s="249"/>
      <c r="Q481" s="249"/>
      <c r="IV481" s="250"/>
    </row>
    <row r="482" spans="16:256" s="72" customFormat="1" ht="13.9" hidden="1" customHeight="1" x14ac:dyDescent="0.25">
      <c r="P482" s="249"/>
      <c r="Q482" s="249"/>
      <c r="IV482" s="250"/>
    </row>
    <row r="483" spans="16:256" s="72" customFormat="1" ht="13.9" hidden="1" customHeight="1" x14ac:dyDescent="0.25">
      <c r="P483" s="249"/>
      <c r="Q483" s="249"/>
      <c r="IV483" s="250"/>
    </row>
    <row r="484" spans="16:256" s="72" customFormat="1" ht="13.9" hidden="1" customHeight="1" x14ac:dyDescent="0.25">
      <c r="P484" s="249"/>
      <c r="Q484" s="249"/>
      <c r="IV484" s="250"/>
    </row>
    <row r="485" spans="16:256" s="72" customFormat="1" ht="13.9" hidden="1" customHeight="1" x14ac:dyDescent="0.25">
      <c r="P485" s="249"/>
      <c r="Q485" s="249"/>
      <c r="IV485" s="250"/>
    </row>
    <row r="486" spans="16:256" s="72" customFormat="1" ht="13.9" hidden="1" customHeight="1" x14ac:dyDescent="0.25">
      <c r="P486" s="249"/>
      <c r="Q486" s="249"/>
      <c r="IV486" s="250"/>
    </row>
    <row r="487" spans="16:256" s="72" customFormat="1" ht="13.9" hidden="1" customHeight="1" x14ac:dyDescent="0.25">
      <c r="P487" s="249"/>
      <c r="Q487" s="249"/>
      <c r="IV487" s="250"/>
    </row>
    <row r="488" spans="16:256" s="72" customFormat="1" ht="13.9" hidden="1" customHeight="1" x14ac:dyDescent="0.25">
      <c r="P488" s="249"/>
      <c r="Q488" s="249"/>
      <c r="IV488" s="250"/>
    </row>
    <row r="489" spans="16:256" s="72" customFormat="1" ht="13.9" hidden="1" customHeight="1" x14ac:dyDescent="0.25">
      <c r="P489" s="249"/>
      <c r="Q489" s="249"/>
      <c r="IV489" s="250"/>
    </row>
    <row r="490" spans="16:256" s="72" customFormat="1" ht="13.9" hidden="1" customHeight="1" x14ac:dyDescent="0.25">
      <c r="P490" s="249"/>
      <c r="Q490" s="249"/>
      <c r="IV490" s="250"/>
    </row>
    <row r="491" spans="16:256" s="72" customFormat="1" ht="13.9" hidden="1" customHeight="1" x14ac:dyDescent="0.25">
      <c r="P491" s="249"/>
      <c r="Q491" s="249"/>
      <c r="IV491" s="250"/>
    </row>
    <row r="492" spans="16:256" s="72" customFormat="1" ht="13.9" hidden="1" customHeight="1" x14ac:dyDescent="0.25">
      <c r="P492" s="249"/>
      <c r="Q492" s="249"/>
      <c r="IV492" s="250"/>
    </row>
    <row r="493" spans="16:256" s="72" customFormat="1" ht="13.9" hidden="1" customHeight="1" x14ac:dyDescent="0.25">
      <c r="P493" s="249"/>
      <c r="Q493" s="249"/>
      <c r="IV493" s="250"/>
    </row>
    <row r="494" spans="16:256" s="72" customFormat="1" ht="13.9" hidden="1" customHeight="1" x14ac:dyDescent="0.25">
      <c r="P494" s="249"/>
      <c r="Q494" s="249"/>
      <c r="IV494" s="250"/>
    </row>
    <row r="495" spans="16:256" s="72" customFormat="1" ht="13.9" hidden="1" customHeight="1" x14ac:dyDescent="0.25">
      <c r="P495" s="249"/>
      <c r="Q495" s="249"/>
      <c r="IV495" s="250"/>
    </row>
    <row r="496" spans="16:256" s="72" customFormat="1" ht="13.9" hidden="1" customHeight="1" x14ac:dyDescent="0.25">
      <c r="P496" s="249"/>
      <c r="Q496" s="249"/>
      <c r="IV496" s="250"/>
    </row>
    <row r="497" spans="16:256" s="72" customFormat="1" ht="13.9" hidden="1" customHeight="1" x14ac:dyDescent="0.25">
      <c r="P497" s="249"/>
      <c r="Q497" s="249"/>
      <c r="IV497" s="250"/>
    </row>
    <row r="498" spans="16:256" s="72" customFormat="1" ht="13.9" hidden="1" customHeight="1" x14ac:dyDescent="0.25">
      <c r="P498" s="249"/>
      <c r="Q498" s="249"/>
      <c r="IV498" s="250"/>
    </row>
    <row r="499" spans="16:256" s="72" customFormat="1" ht="13.9" hidden="1" customHeight="1" x14ac:dyDescent="0.25">
      <c r="P499" s="249"/>
      <c r="Q499" s="249"/>
      <c r="IV499" s="250"/>
    </row>
    <row r="500" spans="16:256" s="72" customFormat="1" ht="13.9" hidden="1" customHeight="1" x14ac:dyDescent="0.25">
      <c r="P500" s="249"/>
      <c r="Q500" s="249"/>
      <c r="IV500" s="250"/>
    </row>
    <row r="501" spans="16:256" s="72" customFormat="1" ht="13.9" hidden="1" customHeight="1" x14ac:dyDescent="0.25">
      <c r="P501" s="249"/>
      <c r="Q501" s="249"/>
      <c r="IV501" s="250"/>
    </row>
    <row r="502" spans="16:256" s="72" customFormat="1" ht="13.9" hidden="1" customHeight="1" x14ac:dyDescent="0.25">
      <c r="P502" s="249"/>
      <c r="Q502" s="249"/>
      <c r="IV502" s="250"/>
    </row>
    <row r="503" spans="16:256" s="72" customFormat="1" ht="13.9" hidden="1" customHeight="1" x14ac:dyDescent="0.25">
      <c r="P503" s="249"/>
      <c r="Q503" s="249"/>
      <c r="IV503" s="250"/>
    </row>
    <row r="504" spans="16:256" s="72" customFormat="1" ht="13.9" hidden="1" customHeight="1" x14ac:dyDescent="0.25">
      <c r="P504" s="249"/>
      <c r="Q504" s="249"/>
      <c r="IV504" s="250"/>
    </row>
    <row r="505" spans="16:256" s="72" customFormat="1" ht="13.9" hidden="1" customHeight="1" x14ac:dyDescent="0.25">
      <c r="P505" s="249"/>
      <c r="Q505" s="249"/>
      <c r="IV505" s="250"/>
    </row>
    <row r="506" spans="16:256" s="72" customFormat="1" ht="13.9" hidden="1" customHeight="1" x14ac:dyDescent="0.25">
      <c r="P506" s="249"/>
      <c r="Q506" s="249"/>
      <c r="IV506" s="250"/>
    </row>
    <row r="507" spans="16:256" s="72" customFormat="1" ht="13.9" hidden="1" customHeight="1" x14ac:dyDescent="0.25">
      <c r="P507" s="249"/>
      <c r="Q507" s="249"/>
      <c r="IV507" s="250"/>
    </row>
    <row r="508" spans="16:256" s="72" customFormat="1" ht="13.9" hidden="1" customHeight="1" x14ac:dyDescent="0.25">
      <c r="P508" s="249"/>
      <c r="Q508" s="249"/>
      <c r="IV508" s="250"/>
    </row>
    <row r="509" spans="16:256" s="72" customFormat="1" ht="13.9" hidden="1" customHeight="1" x14ac:dyDescent="0.25">
      <c r="P509" s="249"/>
      <c r="Q509" s="249"/>
      <c r="IV509" s="250"/>
    </row>
    <row r="510" spans="16:256" s="72" customFormat="1" ht="13.9" hidden="1" customHeight="1" x14ac:dyDescent="0.25">
      <c r="P510" s="249"/>
      <c r="Q510" s="249"/>
      <c r="IV510" s="250"/>
    </row>
    <row r="511" spans="16:256" s="72" customFormat="1" ht="13.9" hidden="1" customHeight="1" x14ac:dyDescent="0.25">
      <c r="P511" s="249"/>
      <c r="Q511" s="249"/>
      <c r="IV511" s="250"/>
    </row>
    <row r="512" spans="16:256" s="72" customFormat="1" ht="13.9" hidden="1" customHeight="1" x14ac:dyDescent="0.25">
      <c r="P512" s="249"/>
      <c r="Q512" s="249"/>
      <c r="IV512" s="250"/>
    </row>
    <row r="513" spans="16:256" s="72" customFormat="1" ht="13.9" hidden="1" customHeight="1" x14ac:dyDescent="0.25">
      <c r="P513" s="249"/>
      <c r="Q513" s="249"/>
      <c r="IV513" s="250"/>
    </row>
    <row r="514" spans="16:256" s="72" customFormat="1" ht="13.9" hidden="1" customHeight="1" x14ac:dyDescent="0.25">
      <c r="P514" s="249"/>
      <c r="Q514" s="249"/>
      <c r="IV514" s="250"/>
    </row>
    <row r="515" spans="16:256" s="72" customFormat="1" ht="13.9" hidden="1" customHeight="1" x14ac:dyDescent="0.25">
      <c r="P515" s="249"/>
      <c r="Q515" s="249"/>
      <c r="IV515" s="250"/>
    </row>
    <row r="516" spans="16:256" s="72" customFormat="1" ht="13.9" hidden="1" customHeight="1" x14ac:dyDescent="0.25">
      <c r="P516" s="249"/>
      <c r="Q516" s="249"/>
      <c r="IV516" s="250"/>
    </row>
    <row r="517" spans="16:256" s="72" customFormat="1" ht="13.9" hidden="1" customHeight="1" x14ac:dyDescent="0.25">
      <c r="P517" s="249"/>
      <c r="Q517" s="249"/>
      <c r="IV517" s="250"/>
    </row>
    <row r="518" spans="16:256" s="72" customFormat="1" ht="13.9" hidden="1" customHeight="1" x14ac:dyDescent="0.25">
      <c r="P518" s="249"/>
      <c r="Q518" s="249"/>
      <c r="IV518" s="250"/>
    </row>
    <row r="519" spans="16:256" s="72" customFormat="1" ht="13.9" hidden="1" customHeight="1" x14ac:dyDescent="0.25">
      <c r="P519" s="249"/>
      <c r="Q519" s="249"/>
      <c r="IV519" s="250"/>
    </row>
    <row r="520" spans="16:256" s="72" customFormat="1" ht="13.9" hidden="1" customHeight="1" x14ac:dyDescent="0.25">
      <c r="P520" s="249"/>
      <c r="Q520" s="249"/>
      <c r="IV520" s="250"/>
    </row>
    <row r="521" spans="16:256" s="72" customFormat="1" ht="13.9" hidden="1" customHeight="1" x14ac:dyDescent="0.25">
      <c r="P521" s="249"/>
      <c r="Q521" s="249"/>
      <c r="IV521" s="250"/>
    </row>
    <row r="522" spans="16:256" s="72" customFormat="1" ht="13.9" hidden="1" customHeight="1" x14ac:dyDescent="0.25">
      <c r="P522" s="249"/>
      <c r="Q522" s="249"/>
      <c r="IV522" s="250"/>
    </row>
    <row r="523" spans="16:256" s="72" customFormat="1" ht="13.9" hidden="1" customHeight="1" x14ac:dyDescent="0.25">
      <c r="P523" s="249"/>
      <c r="Q523" s="249"/>
      <c r="IV523" s="250"/>
    </row>
    <row r="524" spans="16:256" s="72" customFormat="1" ht="13.9" hidden="1" customHeight="1" x14ac:dyDescent="0.25">
      <c r="P524" s="249"/>
      <c r="Q524" s="249"/>
      <c r="IV524" s="250"/>
    </row>
    <row r="525" spans="16:256" s="72" customFormat="1" ht="13.9" hidden="1" customHeight="1" x14ac:dyDescent="0.25">
      <c r="P525" s="249"/>
      <c r="Q525" s="249"/>
      <c r="IV525" s="250"/>
    </row>
    <row r="526" spans="16:256" s="72" customFormat="1" ht="13.9" hidden="1" customHeight="1" x14ac:dyDescent="0.25">
      <c r="P526" s="249"/>
      <c r="Q526" s="249"/>
      <c r="IV526" s="250"/>
    </row>
    <row r="527" spans="16:256" s="72" customFormat="1" ht="13.9" hidden="1" customHeight="1" x14ac:dyDescent="0.25">
      <c r="P527" s="249"/>
      <c r="Q527" s="249"/>
      <c r="IV527" s="250"/>
    </row>
    <row r="528" spans="16:256" s="72" customFormat="1" ht="13.9" hidden="1" customHeight="1" x14ac:dyDescent="0.25">
      <c r="P528" s="249"/>
      <c r="Q528" s="249"/>
      <c r="IV528" s="250"/>
    </row>
    <row r="529" spans="16:256" s="72" customFormat="1" ht="13.9" hidden="1" customHeight="1" x14ac:dyDescent="0.25">
      <c r="P529" s="249"/>
      <c r="Q529" s="249"/>
      <c r="IV529" s="250"/>
    </row>
    <row r="530" spans="16:256" s="72" customFormat="1" ht="13.9" hidden="1" customHeight="1" x14ac:dyDescent="0.25">
      <c r="P530" s="249"/>
      <c r="Q530" s="249"/>
      <c r="IV530" s="250"/>
    </row>
    <row r="531" spans="16:256" s="72" customFormat="1" ht="13.9" hidden="1" customHeight="1" x14ac:dyDescent="0.25">
      <c r="P531" s="249"/>
      <c r="Q531" s="249"/>
      <c r="IV531" s="250"/>
    </row>
    <row r="532" spans="16:256" s="72" customFormat="1" ht="13.9" hidden="1" customHeight="1" x14ac:dyDescent="0.25">
      <c r="P532" s="249"/>
      <c r="Q532" s="249"/>
      <c r="IV532" s="250"/>
    </row>
    <row r="533" spans="16:256" s="72" customFormat="1" ht="13.9" hidden="1" customHeight="1" x14ac:dyDescent="0.25">
      <c r="P533" s="249"/>
      <c r="Q533" s="249"/>
      <c r="IV533" s="250"/>
    </row>
    <row r="534" spans="16:256" s="72" customFormat="1" ht="13.9" hidden="1" customHeight="1" x14ac:dyDescent="0.25">
      <c r="P534" s="249"/>
      <c r="Q534" s="249"/>
      <c r="IV534" s="250"/>
    </row>
    <row r="535" spans="16:256" s="72" customFormat="1" ht="13.9" hidden="1" customHeight="1" x14ac:dyDescent="0.25">
      <c r="P535" s="249"/>
      <c r="Q535" s="249"/>
      <c r="IV535" s="250"/>
    </row>
    <row r="536" spans="16:256" s="72" customFormat="1" ht="13.9" hidden="1" customHeight="1" x14ac:dyDescent="0.25">
      <c r="P536" s="249"/>
      <c r="Q536" s="249"/>
      <c r="IV536" s="250"/>
    </row>
    <row r="537" spans="16:256" s="72" customFormat="1" ht="13.9" hidden="1" customHeight="1" x14ac:dyDescent="0.25">
      <c r="P537" s="249"/>
      <c r="Q537" s="249"/>
      <c r="IV537" s="250"/>
    </row>
    <row r="538" spans="16:256" s="72" customFormat="1" ht="13.9" hidden="1" customHeight="1" x14ac:dyDescent="0.25">
      <c r="P538" s="249"/>
      <c r="Q538" s="249"/>
      <c r="IV538" s="250"/>
    </row>
    <row r="539" spans="16:256" s="72" customFormat="1" ht="13.9" hidden="1" customHeight="1" x14ac:dyDescent="0.25">
      <c r="P539" s="249"/>
      <c r="Q539" s="249"/>
      <c r="IV539" s="250"/>
    </row>
    <row r="540" spans="16:256" s="72" customFormat="1" ht="13.9" hidden="1" customHeight="1" x14ac:dyDescent="0.25">
      <c r="P540" s="249"/>
      <c r="Q540" s="249"/>
      <c r="IV540" s="250"/>
    </row>
    <row r="541" spans="16:256" s="72" customFormat="1" ht="13.9" hidden="1" customHeight="1" x14ac:dyDescent="0.25">
      <c r="P541" s="249"/>
      <c r="Q541" s="249"/>
      <c r="IV541" s="250"/>
    </row>
    <row r="542" spans="16:256" s="72" customFormat="1" ht="13.9" hidden="1" customHeight="1" x14ac:dyDescent="0.25">
      <c r="P542" s="249"/>
      <c r="Q542" s="249"/>
      <c r="IV542" s="250"/>
    </row>
    <row r="543" spans="16:256" s="72" customFormat="1" ht="13.9" hidden="1" customHeight="1" x14ac:dyDescent="0.25">
      <c r="P543" s="249"/>
      <c r="Q543" s="249"/>
      <c r="IV543" s="250"/>
    </row>
    <row r="544" spans="16:256" s="72" customFormat="1" ht="13.9" hidden="1" customHeight="1" x14ac:dyDescent="0.25">
      <c r="P544" s="249"/>
      <c r="Q544" s="249"/>
      <c r="IV544" s="250"/>
    </row>
    <row r="545" spans="16:256" s="72" customFormat="1" ht="13.9" hidden="1" customHeight="1" x14ac:dyDescent="0.25">
      <c r="P545" s="249"/>
      <c r="Q545" s="249"/>
      <c r="IV545" s="250"/>
    </row>
    <row r="546" spans="16:256" s="72" customFormat="1" ht="13.9" hidden="1" customHeight="1" x14ac:dyDescent="0.25">
      <c r="P546" s="249"/>
      <c r="Q546" s="249"/>
      <c r="IV546" s="250"/>
    </row>
    <row r="547" spans="16:256" s="72" customFormat="1" ht="13.9" hidden="1" customHeight="1" x14ac:dyDescent="0.25">
      <c r="P547" s="249"/>
      <c r="Q547" s="249"/>
      <c r="IV547" s="250"/>
    </row>
    <row r="548" spans="16:256" s="72" customFormat="1" ht="13.9" hidden="1" customHeight="1" x14ac:dyDescent="0.25">
      <c r="P548" s="249"/>
      <c r="Q548" s="249"/>
      <c r="IV548" s="250"/>
    </row>
    <row r="549" spans="16:256" s="72" customFormat="1" ht="13.9" hidden="1" customHeight="1" x14ac:dyDescent="0.25">
      <c r="P549" s="249"/>
      <c r="Q549" s="249"/>
      <c r="IV549" s="250"/>
    </row>
    <row r="550" spans="16:256" s="72" customFormat="1" ht="13.9" hidden="1" customHeight="1" x14ac:dyDescent="0.25">
      <c r="P550" s="249"/>
      <c r="Q550" s="249"/>
      <c r="IV550" s="250"/>
    </row>
    <row r="551" spans="16:256" s="72" customFormat="1" ht="13.9" hidden="1" customHeight="1" x14ac:dyDescent="0.25">
      <c r="P551" s="249"/>
      <c r="Q551" s="249"/>
      <c r="IV551" s="250"/>
    </row>
    <row r="552" spans="16:256" s="72" customFormat="1" ht="13.9" hidden="1" customHeight="1" x14ac:dyDescent="0.25">
      <c r="P552" s="249"/>
      <c r="Q552" s="249"/>
      <c r="IV552" s="250"/>
    </row>
    <row r="553" spans="16:256" s="72" customFormat="1" ht="13.9" hidden="1" customHeight="1" x14ac:dyDescent="0.25">
      <c r="P553" s="249"/>
      <c r="Q553" s="249"/>
      <c r="IV553" s="250"/>
    </row>
    <row r="554" spans="16:256" s="72" customFormat="1" ht="13.9" hidden="1" customHeight="1" x14ac:dyDescent="0.25">
      <c r="P554" s="249"/>
      <c r="Q554" s="249"/>
      <c r="IV554" s="250"/>
    </row>
    <row r="555" spans="16:256" s="72" customFormat="1" ht="13.9" hidden="1" customHeight="1" x14ac:dyDescent="0.25">
      <c r="P555" s="249"/>
      <c r="Q555" s="249"/>
      <c r="IV555" s="250"/>
    </row>
    <row r="556" spans="16:256" s="72" customFormat="1" ht="13.9" hidden="1" customHeight="1" x14ac:dyDescent="0.25">
      <c r="P556" s="249"/>
      <c r="Q556" s="249"/>
      <c r="IV556" s="250"/>
    </row>
    <row r="557" spans="16:256" s="72" customFormat="1" ht="13.9" hidden="1" customHeight="1" x14ac:dyDescent="0.25">
      <c r="P557" s="249"/>
      <c r="Q557" s="249"/>
      <c r="IV557" s="250"/>
    </row>
    <row r="558" spans="16:256" s="72" customFormat="1" ht="13.9" hidden="1" customHeight="1" x14ac:dyDescent="0.25">
      <c r="P558" s="249"/>
      <c r="Q558" s="249"/>
      <c r="IV558" s="250"/>
    </row>
    <row r="559" spans="16:256" s="72" customFormat="1" ht="13.9" hidden="1" customHeight="1" x14ac:dyDescent="0.25">
      <c r="P559" s="249"/>
      <c r="Q559" s="249"/>
      <c r="IV559" s="250"/>
    </row>
    <row r="560" spans="16:256" s="72" customFormat="1" ht="13.9" hidden="1" customHeight="1" x14ac:dyDescent="0.25">
      <c r="P560" s="249"/>
      <c r="Q560" s="249"/>
      <c r="IV560" s="250"/>
    </row>
    <row r="561" spans="16:256" s="72" customFormat="1" ht="13.9" hidden="1" customHeight="1" x14ac:dyDescent="0.25">
      <c r="P561" s="249"/>
      <c r="Q561" s="249"/>
      <c r="IV561" s="250"/>
    </row>
    <row r="562" spans="16:256" s="72" customFormat="1" ht="13.9" hidden="1" customHeight="1" x14ac:dyDescent="0.25">
      <c r="P562" s="249"/>
      <c r="Q562" s="249"/>
      <c r="IV562" s="250"/>
    </row>
    <row r="563" spans="16:256" s="72" customFormat="1" ht="13.9" hidden="1" customHeight="1" x14ac:dyDescent="0.25">
      <c r="P563" s="249"/>
      <c r="Q563" s="249"/>
      <c r="IV563" s="250"/>
    </row>
    <row r="564" spans="16:256" s="72" customFormat="1" ht="13.9" hidden="1" customHeight="1" x14ac:dyDescent="0.25">
      <c r="P564" s="249"/>
      <c r="Q564" s="249"/>
      <c r="IV564" s="250"/>
    </row>
    <row r="565" spans="16:256" s="72" customFormat="1" ht="13.9" hidden="1" customHeight="1" x14ac:dyDescent="0.25">
      <c r="P565" s="249"/>
      <c r="Q565" s="249"/>
      <c r="IV565" s="250"/>
    </row>
    <row r="566" spans="16:256" s="72" customFormat="1" ht="13.9" hidden="1" customHeight="1" x14ac:dyDescent="0.25">
      <c r="P566" s="249"/>
      <c r="Q566" s="249"/>
      <c r="IV566" s="250"/>
    </row>
    <row r="567" spans="16:256" s="72" customFormat="1" ht="13.9" hidden="1" customHeight="1" x14ac:dyDescent="0.25">
      <c r="P567" s="249"/>
      <c r="Q567" s="249"/>
      <c r="IV567" s="250"/>
    </row>
    <row r="568" spans="16:256" s="72" customFormat="1" ht="13.9" hidden="1" customHeight="1" x14ac:dyDescent="0.25">
      <c r="P568" s="249"/>
      <c r="Q568" s="249"/>
      <c r="IV568" s="250"/>
    </row>
    <row r="569" spans="16:256" s="72" customFormat="1" ht="13.9" hidden="1" customHeight="1" x14ac:dyDescent="0.25">
      <c r="P569" s="249"/>
      <c r="Q569" s="249"/>
      <c r="IV569" s="250"/>
    </row>
    <row r="570" spans="16:256" s="72" customFormat="1" ht="13.9" hidden="1" customHeight="1" x14ac:dyDescent="0.25">
      <c r="P570" s="249"/>
      <c r="Q570" s="249"/>
      <c r="IV570" s="250"/>
    </row>
    <row r="571" spans="16:256" s="72" customFormat="1" ht="13.9" hidden="1" customHeight="1" x14ac:dyDescent="0.25">
      <c r="P571" s="249"/>
      <c r="Q571" s="249"/>
      <c r="IV571" s="250"/>
    </row>
    <row r="572" spans="16:256" s="72" customFormat="1" ht="13.9" hidden="1" customHeight="1" x14ac:dyDescent="0.25">
      <c r="P572" s="249"/>
      <c r="Q572" s="249"/>
      <c r="IV572" s="250"/>
    </row>
    <row r="573" spans="16:256" s="72" customFormat="1" ht="13.9" hidden="1" customHeight="1" x14ac:dyDescent="0.25">
      <c r="P573" s="249"/>
      <c r="Q573" s="249"/>
      <c r="IV573" s="250"/>
    </row>
    <row r="574" spans="16:256" s="72" customFormat="1" ht="13.9" hidden="1" customHeight="1" x14ac:dyDescent="0.25">
      <c r="P574" s="249"/>
      <c r="Q574" s="249"/>
      <c r="IV574" s="250"/>
    </row>
    <row r="575" spans="16:256" s="72" customFormat="1" ht="13.9" hidden="1" customHeight="1" x14ac:dyDescent="0.25">
      <c r="P575" s="249"/>
      <c r="Q575" s="249"/>
      <c r="IV575" s="250"/>
    </row>
    <row r="576" spans="16:256" s="72" customFormat="1" ht="13.9" hidden="1" customHeight="1" x14ac:dyDescent="0.25">
      <c r="P576" s="249"/>
      <c r="Q576" s="249"/>
      <c r="IV576" s="250"/>
    </row>
    <row r="577" spans="16:256" s="72" customFormat="1" ht="13.9" hidden="1" customHeight="1" x14ac:dyDescent="0.25">
      <c r="P577" s="249"/>
      <c r="Q577" s="249"/>
      <c r="IV577" s="250"/>
    </row>
    <row r="578" spans="16:256" s="72" customFormat="1" ht="13.9" hidden="1" customHeight="1" x14ac:dyDescent="0.25">
      <c r="P578" s="249"/>
      <c r="Q578" s="249"/>
      <c r="IV578" s="250"/>
    </row>
    <row r="579" spans="16:256" s="72" customFormat="1" ht="13.9" hidden="1" customHeight="1" x14ac:dyDescent="0.25">
      <c r="P579" s="249"/>
      <c r="Q579" s="249"/>
      <c r="IV579" s="250"/>
    </row>
    <row r="580" spans="16:256" s="72" customFormat="1" ht="13.9" hidden="1" customHeight="1" x14ac:dyDescent="0.25">
      <c r="P580" s="249"/>
      <c r="Q580" s="249"/>
      <c r="IV580" s="250"/>
    </row>
    <row r="581" spans="16:256" s="72" customFormat="1" ht="13.9" hidden="1" customHeight="1" x14ac:dyDescent="0.25">
      <c r="P581" s="249"/>
      <c r="Q581" s="249"/>
      <c r="IV581" s="250"/>
    </row>
    <row r="582" spans="16:256" s="72" customFormat="1" ht="13.9" hidden="1" customHeight="1" x14ac:dyDescent="0.25">
      <c r="P582" s="249"/>
      <c r="Q582" s="249"/>
      <c r="IV582" s="250"/>
    </row>
    <row r="583" spans="16:256" s="72" customFormat="1" ht="13.9" hidden="1" customHeight="1" x14ac:dyDescent="0.25">
      <c r="P583" s="249"/>
      <c r="Q583" s="249"/>
      <c r="IV583" s="250"/>
    </row>
    <row r="584" spans="16:256" s="72" customFormat="1" ht="13.9" hidden="1" customHeight="1" x14ac:dyDescent="0.25">
      <c r="P584" s="249"/>
      <c r="Q584" s="249"/>
      <c r="IV584" s="250"/>
    </row>
    <row r="585" spans="16:256" s="72" customFormat="1" ht="13.9" hidden="1" customHeight="1" x14ac:dyDescent="0.25">
      <c r="P585" s="249"/>
      <c r="Q585" s="249"/>
      <c r="IV585" s="250"/>
    </row>
    <row r="586" spans="16:256" s="72" customFormat="1" ht="13.9" hidden="1" customHeight="1" x14ac:dyDescent="0.25">
      <c r="P586" s="249"/>
      <c r="Q586" s="249"/>
      <c r="IV586" s="250"/>
    </row>
    <row r="587" spans="16:256" s="72" customFormat="1" ht="13.9" hidden="1" customHeight="1" x14ac:dyDescent="0.25">
      <c r="P587" s="249"/>
      <c r="Q587" s="249"/>
      <c r="IV587" s="250"/>
    </row>
    <row r="588" spans="16:256" s="72" customFormat="1" ht="13.9" hidden="1" customHeight="1" x14ac:dyDescent="0.25">
      <c r="P588" s="249"/>
      <c r="Q588" s="249"/>
      <c r="IV588" s="250"/>
    </row>
    <row r="589" spans="16:256" s="72" customFormat="1" ht="13.9" hidden="1" customHeight="1" x14ac:dyDescent="0.25">
      <c r="P589" s="249"/>
      <c r="Q589" s="249"/>
      <c r="IV589" s="250"/>
    </row>
    <row r="590" spans="16:256" s="72" customFormat="1" ht="13.9" hidden="1" customHeight="1" x14ac:dyDescent="0.25">
      <c r="P590" s="249"/>
      <c r="Q590" s="249"/>
      <c r="IV590" s="250"/>
    </row>
    <row r="591" spans="16:256" s="72" customFormat="1" ht="13.9" hidden="1" customHeight="1" x14ac:dyDescent="0.25">
      <c r="P591" s="249"/>
      <c r="Q591" s="249"/>
      <c r="IV591" s="250"/>
    </row>
    <row r="592" spans="16:256" s="72" customFormat="1" ht="13.9" hidden="1" customHeight="1" x14ac:dyDescent="0.25">
      <c r="P592" s="249"/>
      <c r="Q592" s="249"/>
      <c r="IV592" s="250"/>
    </row>
    <row r="593" spans="16:256" s="72" customFormat="1" ht="13.9" hidden="1" customHeight="1" x14ac:dyDescent="0.25">
      <c r="P593" s="249"/>
      <c r="Q593" s="249"/>
      <c r="IV593" s="250"/>
    </row>
    <row r="594" spans="16:256" s="72" customFormat="1" ht="13.9" hidden="1" customHeight="1" x14ac:dyDescent="0.25">
      <c r="P594" s="249"/>
      <c r="Q594" s="249"/>
      <c r="IV594" s="250"/>
    </row>
    <row r="595" spans="16:256" s="72" customFormat="1" ht="13.9" hidden="1" customHeight="1" x14ac:dyDescent="0.25">
      <c r="P595" s="249"/>
      <c r="Q595" s="249"/>
      <c r="IV595" s="250"/>
    </row>
    <row r="596" spans="16:256" s="72" customFormat="1" ht="13.9" hidden="1" customHeight="1" x14ac:dyDescent="0.25">
      <c r="P596" s="249"/>
      <c r="Q596" s="249"/>
      <c r="IV596" s="250"/>
    </row>
    <row r="597" spans="16:256" s="72" customFormat="1" ht="13.9" hidden="1" customHeight="1" x14ac:dyDescent="0.25">
      <c r="P597" s="249"/>
      <c r="Q597" s="249"/>
      <c r="IV597" s="250"/>
    </row>
    <row r="598" spans="16:256" s="72" customFormat="1" ht="13.9" hidden="1" customHeight="1" x14ac:dyDescent="0.25">
      <c r="P598" s="249"/>
      <c r="Q598" s="249"/>
      <c r="IV598" s="250"/>
    </row>
    <row r="599" spans="16:256" s="72" customFormat="1" ht="13.9" hidden="1" customHeight="1" x14ac:dyDescent="0.25">
      <c r="P599" s="249"/>
      <c r="Q599" s="249"/>
      <c r="IV599" s="250"/>
    </row>
    <row r="600" spans="16:256" s="72" customFormat="1" ht="13.9" hidden="1" customHeight="1" x14ac:dyDescent="0.25">
      <c r="P600" s="249"/>
      <c r="Q600" s="249"/>
      <c r="IV600" s="250"/>
    </row>
    <row r="601" spans="16:256" s="72" customFormat="1" ht="13.9" hidden="1" customHeight="1" x14ac:dyDescent="0.25">
      <c r="P601" s="249"/>
      <c r="Q601" s="249"/>
      <c r="IV601" s="250"/>
    </row>
    <row r="602" spans="16:256" s="72" customFormat="1" ht="13.9" hidden="1" customHeight="1" x14ac:dyDescent="0.25">
      <c r="P602" s="249"/>
      <c r="Q602" s="249"/>
      <c r="IV602" s="250"/>
    </row>
    <row r="603" spans="16:256" s="72" customFormat="1" ht="13.9" hidden="1" customHeight="1" x14ac:dyDescent="0.25">
      <c r="P603" s="249"/>
      <c r="Q603" s="249"/>
      <c r="IV603" s="250"/>
    </row>
    <row r="604" spans="16:256" s="72" customFormat="1" ht="13.9" hidden="1" customHeight="1" x14ac:dyDescent="0.25">
      <c r="P604" s="249"/>
      <c r="Q604" s="249"/>
      <c r="IV604" s="250"/>
    </row>
    <row r="605" spans="16:256" s="72" customFormat="1" ht="13.9" hidden="1" customHeight="1" x14ac:dyDescent="0.25">
      <c r="P605" s="249"/>
      <c r="Q605" s="249"/>
      <c r="IV605" s="250"/>
    </row>
    <row r="606" spans="16:256" s="72" customFormat="1" ht="13.9" hidden="1" customHeight="1" x14ac:dyDescent="0.25">
      <c r="P606" s="249"/>
      <c r="Q606" s="249"/>
      <c r="IV606" s="250"/>
    </row>
    <row r="607" spans="16:256" s="72" customFormat="1" ht="13.9" hidden="1" customHeight="1" x14ac:dyDescent="0.25">
      <c r="P607" s="249"/>
      <c r="Q607" s="249"/>
      <c r="IV607" s="250"/>
    </row>
    <row r="608" spans="16:256" s="72" customFormat="1" ht="13.9" hidden="1" customHeight="1" x14ac:dyDescent="0.25">
      <c r="P608" s="249"/>
      <c r="Q608" s="249"/>
      <c r="IV608" s="250"/>
    </row>
    <row r="609" spans="16:256" s="72" customFormat="1" ht="13.9" hidden="1" customHeight="1" x14ac:dyDescent="0.25">
      <c r="P609" s="249"/>
      <c r="Q609" s="249"/>
      <c r="IV609" s="250"/>
    </row>
    <row r="610" spans="16:256" s="72" customFormat="1" ht="13.9" hidden="1" customHeight="1" x14ac:dyDescent="0.25">
      <c r="P610" s="249"/>
      <c r="Q610" s="249"/>
      <c r="IV610" s="250"/>
    </row>
    <row r="611" spans="16:256" s="72" customFormat="1" ht="13.9" hidden="1" customHeight="1" x14ac:dyDescent="0.25">
      <c r="P611" s="249"/>
      <c r="Q611" s="249"/>
      <c r="IV611" s="250"/>
    </row>
    <row r="612" spans="16:256" s="72" customFormat="1" ht="13.9" hidden="1" customHeight="1" x14ac:dyDescent="0.25">
      <c r="P612" s="249"/>
      <c r="Q612" s="249"/>
      <c r="IV612" s="250"/>
    </row>
    <row r="613" spans="16:256" s="72" customFormat="1" ht="13.9" hidden="1" customHeight="1" x14ac:dyDescent="0.25">
      <c r="P613" s="249"/>
      <c r="Q613" s="249"/>
      <c r="IV613" s="250"/>
    </row>
    <row r="614" spans="16:256" s="72" customFormat="1" ht="13.9" hidden="1" customHeight="1" x14ac:dyDescent="0.25">
      <c r="P614" s="249"/>
      <c r="Q614" s="249"/>
      <c r="IV614" s="250"/>
    </row>
    <row r="615" spans="16:256" s="72" customFormat="1" ht="13.9" hidden="1" customHeight="1" x14ac:dyDescent="0.25">
      <c r="P615" s="249"/>
      <c r="Q615" s="249"/>
      <c r="IV615" s="250"/>
    </row>
    <row r="616" spans="16:256" s="72" customFormat="1" ht="13.9" hidden="1" customHeight="1" x14ac:dyDescent="0.25">
      <c r="P616" s="249"/>
      <c r="Q616" s="249"/>
      <c r="IV616" s="250"/>
    </row>
    <row r="617" spans="16:256" s="72" customFormat="1" ht="13.9" hidden="1" customHeight="1" x14ac:dyDescent="0.25">
      <c r="P617" s="249"/>
      <c r="Q617" s="249"/>
      <c r="IV617" s="250"/>
    </row>
    <row r="618" spans="16:256" s="72" customFormat="1" ht="13.9" hidden="1" customHeight="1" x14ac:dyDescent="0.25">
      <c r="P618" s="249"/>
      <c r="Q618" s="249"/>
      <c r="IV618" s="250"/>
    </row>
    <row r="619" spans="16:256" s="72" customFormat="1" ht="13.9" hidden="1" customHeight="1" x14ac:dyDescent="0.25">
      <c r="P619" s="249"/>
      <c r="Q619" s="249"/>
      <c r="IV619" s="250"/>
    </row>
    <row r="620" spans="16:256" s="72" customFormat="1" ht="13.9" hidden="1" customHeight="1" x14ac:dyDescent="0.25">
      <c r="P620" s="249"/>
      <c r="Q620" s="249"/>
      <c r="IV620" s="250"/>
    </row>
    <row r="621" spans="16:256" s="72" customFormat="1" ht="13.9" hidden="1" customHeight="1" x14ac:dyDescent="0.25">
      <c r="P621" s="249"/>
      <c r="Q621" s="249"/>
      <c r="IV621" s="250"/>
    </row>
    <row r="622" spans="16:256" s="72" customFormat="1" ht="13.9" hidden="1" customHeight="1" x14ac:dyDescent="0.25">
      <c r="P622" s="249"/>
      <c r="Q622" s="249"/>
      <c r="IV622" s="250"/>
    </row>
    <row r="623" spans="16:256" s="72" customFormat="1" ht="13.9" hidden="1" customHeight="1" x14ac:dyDescent="0.25">
      <c r="P623" s="249"/>
      <c r="Q623" s="249"/>
      <c r="IV623" s="250"/>
    </row>
    <row r="624" spans="16:256" s="72" customFormat="1" ht="13.9" hidden="1" customHeight="1" x14ac:dyDescent="0.25">
      <c r="P624" s="249"/>
      <c r="Q624" s="249"/>
      <c r="IV624" s="250"/>
    </row>
    <row r="625" spans="16:256" s="72" customFormat="1" ht="13.9" hidden="1" customHeight="1" x14ac:dyDescent="0.25">
      <c r="P625" s="249"/>
      <c r="Q625" s="249"/>
      <c r="IV625" s="250"/>
    </row>
    <row r="626" spans="16:256" s="72" customFormat="1" ht="13.9" hidden="1" customHeight="1" x14ac:dyDescent="0.25">
      <c r="P626" s="249"/>
      <c r="Q626" s="249"/>
      <c r="IV626" s="250"/>
    </row>
    <row r="627" spans="16:256" s="72" customFormat="1" ht="13.9" hidden="1" customHeight="1" x14ac:dyDescent="0.25">
      <c r="P627" s="249"/>
      <c r="Q627" s="249"/>
      <c r="IV627" s="250"/>
    </row>
    <row r="628" spans="16:256" s="72" customFormat="1" ht="13.9" hidden="1" customHeight="1" x14ac:dyDescent="0.25">
      <c r="P628" s="249"/>
      <c r="Q628" s="249"/>
      <c r="IV628" s="250"/>
    </row>
    <row r="629" spans="16:256" s="72" customFormat="1" ht="13.9" hidden="1" customHeight="1" x14ac:dyDescent="0.25">
      <c r="P629" s="249"/>
      <c r="Q629" s="249"/>
      <c r="IV629" s="250"/>
    </row>
    <row r="630" spans="16:256" s="72" customFormat="1" ht="13.9" hidden="1" customHeight="1" x14ac:dyDescent="0.25">
      <c r="P630" s="249"/>
      <c r="Q630" s="249"/>
      <c r="IV630" s="250"/>
    </row>
    <row r="631" spans="16:256" s="72" customFormat="1" ht="13.9" hidden="1" customHeight="1" x14ac:dyDescent="0.25">
      <c r="P631" s="249"/>
      <c r="Q631" s="249"/>
      <c r="IV631" s="250"/>
    </row>
    <row r="632" spans="16:256" s="72" customFormat="1" ht="13.9" hidden="1" customHeight="1" x14ac:dyDescent="0.25">
      <c r="P632" s="249"/>
      <c r="Q632" s="249"/>
      <c r="IV632" s="250"/>
    </row>
    <row r="633" spans="16:256" s="72" customFormat="1" ht="13.9" hidden="1" customHeight="1" x14ac:dyDescent="0.25">
      <c r="P633" s="249"/>
      <c r="Q633" s="249"/>
      <c r="IV633" s="250"/>
    </row>
    <row r="634" spans="16:256" s="72" customFormat="1" ht="13.9" hidden="1" customHeight="1" x14ac:dyDescent="0.25">
      <c r="P634" s="249"/>
      <c r="Q634" s="249"/>
      <c r="IV634" s="250"/>
    </row>
    <row r="635" spans="16:256" s="72" customFormat="1" ht="13.9" hidden="1" customHeight="1" x14ac:dyDescent="0.25">
      <c r="P635" s="249"/>
      <c r="Q635" s="249"/>
      <c r="IV635" s="250"/>
    </row>
    <row r="636" spans="16:256" s="72" customFormat="1" ht="13.9" hidden="1" customHeight="1" x14ac:dyDescent="0.25">
      <c r="P636" s="249"/>
      <c r="Q636" s="249"/>
      <c r="IV636" s="250"/>
    </row>
    <row r="637" spans="16:256" s="72" customFormat="1" ht="13.9" hidden="1" customHeight="1" x14ac:dyDescent="0.25">
      <c r="P637" s="249"/>
      <c r="Q637" s="249"/>
      <c r="IV637" s="250"/>
    </row>
    <row r="638" spans="16:256" s="72" customFormat="1" ht="13.9" hidden="1" customHeight="1" x14ac:dyDescent="0.25">
      <c r="P638" s="249"/>
      <c r="Q638" s="249"/>
      <c r="IV638" s="250"/>
    </row>
    <row r="639" spans="16:256" s="72" customFormat="1" ht="13.9" hidden="1" customHeight="1" x14ac:dyDescent="0.25">
      <c r="P639" s="249"/>
      <c r="Q639" s="249"/>
      <c r="IV639" s="250"/>
    </row>
    <row r="640" spans="16:256" s="72" customFormat="1" ht="13.9" hidden="1" customHeight="1" x14ac:dyDescent="0.25">
      <c r="P640" s="249"/>
      <c r="Q640" s="249"/>
      <c r="IV640" s="250"/>
    </row>
    <row r="641" spans="16:256" s="72" customFormat="1" ht="13.9" hidden="1" customHeight="1" x14ac:dyDescent="0.25">
      <c r="P641" s="249"/>
      <c r="Q641" s="249"/>
      <c r="IV641" s="250"/>
    </row>
    <row r="642" spans="16:256" s="72" customFormat="1" ht="13.9" hidden="1" customHeight="1" x14ac:dyDescent="0.25">
      <c r="P642" s="249"/>
      <c r="Q642" s="249"/>
      <c r="IV642" s="250"/>
    </row>
    <row r="643" spans="16:256" s="72" customFormat="1" ht="13.9" hidden="1" customHeight="1" x14ac:dyDescent="0.25">
      <c r="P643" s="249"/>
      <c r="Q643" s="249"/>
      <c r="IV643" s="250"/>
    </row>
    <row r="644" spans="16:256" s="72" customFormat="1" ht="13.9" hidden="1" customHeight="1" x14ac:dyDescent="0.25">
      <c r="P644" s="249"/>
      <c r="Q644" s="249"/>
      <c r="IV644" s="250"/>
    </row>
    <row r="645" spans="16:256" s="72" customFormat="1" ht="13.9" hidden="1" customHeight="1" x14ac:dyDescent="0.25">
      <c r="P645" s="249"/>
      <c r="Q645" s="249"/>
      <c r="IV645" s="250"/>
    </row>
    <row r="646" spans="16:256" s="72" customFormat="1" ht="13.9" hidden="1" customHeight="1" x14ac:dyDescent="0.25">
      <c r="P646" s="249"/>
      <c r="Q646" s="249"/>
      <c r="IV646" s="250"/>
    </row>
    <row r="647" spans="16:256" s="72" customFormat="1" ht="13.9" hidden="1" customHeight="1" x14ac:dyDescent="0.25">
      <c r="P647" s="249"/>
      <c r="Q647" s="249"/>
      <c r="IV647" s="250"/>
    </row>
    <row r="648" spans="16:256" s="72" customFormat="1" ht="13.9" hidden="1" customHeight="1" x14ac:dyDescent="0.25">
      <c r="P648" s="249"/>
      <c r="Q648" s="249"/>
      <c r="IV648" s="250"/>
    </row>
    <row r="649" spans="16:256" s="72" customFormat="1" ht="13.9" hidden="1" customHeight="1" x14ac:dyDescent="0.25">
      <c r="P649" s="249"/>
      <c r="Q649" s="249"/>
      <c r="IV649" s="250"/>
    </row>
    <row r="650" spans="16:256" s="72" customFormat="1" ht="13.9" hidden="1" customHeight="1" x14ac:dyDescent="0.25">
      <c r="P650" s="249"/>
      <c r="Q650" s="249"/>
      <c r="IV650" s="250"/>
    </row>
    <row r="651" spans="16:256" s="72" customFormat="1" ht="13.9" hidden="1" customHeight="1" x14ac:dyDescent="0.25">
      <c r="P651" s="249"/>
      <c r="Q651" s="249"/>
      <c r="IV651" s="250"/>
    </row>
    <row r="652" spans="16:256" s="72" customFormat="1" ht="13.9" hidden="1" customHeight="1" x14ac:dyDescent="0.25">
      <c r="P652" s="249"/>
      <c r="Q652" s="249"/>
      <c r="IV652" s="250"/>
    </row>
    <row r="653" spans="16:256" s="72" customFormat="1" ht="13.9" hidden="1" customHeight="1" x14ac:dyDescent="0.25">
      <c r="P653" s="249"/>
      <c r="Q653" s="249"/>
      <c r="IV653" s="250"/>
    </row>
    <row r="654" spans="16:256" s="72" customFormat="1" ht="13.9" hidden="1" customHeight="1" x14ac:dyDescent="0.25">
      <c r="P654" s="249"/>
      <c r="Q654" s="249"/>
      <c r="IV654" s="250"/>
    </row>
    <row r="655" spans="16:256" s="72" customFormat="1" ht="13.9" hidden="1" customHeight="1" x14ac:dyDescent="0.25">
      <c r="P655" s="249"/>
      <c r="Q655" s="249"/>
      <c r="IV655" s="250"/>
    </row>
    <row r="656" spans="16:256" s="72" customFormat="1" ht="13.9" hidden="1" customHeight="1" x14ac:dyDescent="0.25">
      <c r="P656" s="249"/>
      <c r="Q656" s="249"/>
      <c r="IV656" s="250"/>
    </row>
    <row r="657" spans="16:256" s="72" customFormat="1" ht="13.9" hidden="1" customHeight="1" x14ac:dyDescent="0.25">
      <c r="P657" s="249"/>
      <c r="Q657" s="249"/>
      <c r="IV657" s="250"/>
    </row>
    <row r="658" spans="16:256" s="72" customFormat="1" ht="13.9" hidden="1" customHeight="1" x14ac:dyDescent="0.25">
      <c r="P658" s="249"/>
      <c r="Q658" s="249"/>
      <c r="IV658" s="250"/>
    </row>
    <row r="659" spans="16:256" s="72" customFormat="1" ht="13.9" hidden="1" customHeight="1" x14ac:dyDescent="0.25">
      <c r="P659" s="249"/>
      <c r="Q659" s="249"/>
      <c r="IV659" s="250"/>
    </row>
    <row r="660" spans="16:256" s="72" customFormat="1" ht="13.9" hidden="1" customHeight="1" x14ac:dyDescent="0.25">
      <c r="P660" s="249"/>
      <c r="Q660" s="249"/>
      <c r="IV660" s="250"/>
    </row>
    <row r="661" spans="16:256" s="72" customFormat="1" ht="13.9" hidden="1" customHeight="1" x14ac:dyDescent="0.25">
      <c r="P661" s="249"/>
      <c r="Q661" s="249"/>
      <c r="IV661" s="250"/>
    </row>
    <row r="662" spans="16:256" s="72" customFormat="1" ht="13.9" hidden="1" customHeight="1" x14ac:dyDescent="0.25">
      <c r="P662" s="249"/>
      <c r="Q662" s="249"/>
      <c r="IV662" s="250"/>
    </row>
    <row r="663" spans="16:256" s="72" customFormat="1" ht="13.9" hidden="1" customHeight="1" x14ac:dyDescent="0.25">
      <c r="P663" s="249"/>
      <c r="Q663" s="249"/>
      <c r="IV663" s="250"/>
    </row>
    <row r="664" spans="16:256" s="72" customFormat="1" ht="13.9" hidden="1" customHeight="1" x14ac:dyDescent="0.25">
      <c r="P664" s="249"/>
      <c r="Q664" s="249"/>
      <c r="IV664" s="250"/>
    </row>
    <row r="665" spans="16:256" s="72" customFormat="1" ht="13.9" hidden="1" customHeight="1" x14ac:dyDescent="0.25">
      <c r="P665" s="249"/>
      <c r="Q665" s="249"/>
      <c r="IV665" s="250"/>
    </row>
    <row r="666" spans="16:256" s="72" customFormat="1" ht="13.9" hidden="1" customHeight="1" x14ac:dyDescent="0.25">
      <c r="P666" s="249"/>
      <c r="Q666" s="249"/>
      <c r="IV666" s="250"/>
    </row>
    <row r="667" spans="16:256" s="72" customFormat="1" ht="13.9" hidden="1" customHeight="1" x14ac:dyDescent="0.25">
      <c r="P667" s="249"/>
      <c r="Q667" s="249"/>
      <c r="IV667" s="250"/>
    </row>
    <row r="668" spans="16:256" s="72" customFormat="1" ht="13.9" hidden="1" customHeight="1" x14ac:dyDescent="0.25">
      <c r="P668" s="249"/>
      <c r="Q668" s="249"/>
      <c r="IV668" s="250"/>
    </row>
    <row r="669" spans="16:256" s="72" customFormat="1" ht="13.9" hidden="1" customHeight="1" x14ac:dyDescent="0.25">
      <c r="P669" s="249"/>
      <c r="Q669" s="249"/>
      <c r="IV669" s="250"/>
    </row>
    <row r="670" spans="16:256" s="72" customFormat="1" ht="13.9" hidden="1" customHeight="1" x14ac:dyDescent="0.25">
      <c r="P670" s="249"/>
      <c r="Q670" s="249"/>
      <c r="IV670" s="250"/>
    </row>
    <row r="671" spans="16:256" s="72" customFormat="1" ht="13.9" hidden="1" customHeight="1" x14ac:dyDescent="0.25">
      <c r="P671" s="249"/>
      <c r="Q671" s="249"/>
      <c r="IV671" s="250"/>
    </row>
    <row r="672" spans="16:256" s="72" customFormat="1" ht="13.9" hidden="1" customHeight="1" x14ac:dyDescent="0.25">
      <c r="P672" s="249"/>
      <c r="Q672" s="249"/>
      <c r="IV672" s="250"/>
    </row>
    <row r="673" spans="16:256" s="72" customFormat="1" ht="13.9" hidden="1" customHeight="1" x14ac:dyDescent="0.25">
      <c r="P673" s="249"/>
      <c r="Q673" s="249"/>
      <c r="IV673" s="250"/>
    </row>
    <row r="674" spans="16:256" s="72" customFormat="1" ht="13.9" hidden="1" customHeight="1" x14ac:dyDescent="0.25">
      <c r="P674" s="249"/>
      <c r="Q674" s="249"/>
      <c r="IV674" s="250"/>
    </row>
    <row r="675" spans="16:256" s="72" customFormat="1" ht="13.9" hidden="1" customHeight="1" x14ac:dyDescent="0.25">
      <c r="P675" s="249"/>
      <c r="Q675" s="249"/>
      <c r="IV675" s="250"/>
    </row>
    <row r="676" spans="16:256" s="72" customFormat="1" ht="13.9" hidden="1" customHeight="1" x14ac:dyDescent="0.25">
      <c r="P676" s="249"/>
      <c r="Q676" s="249"/>
      <c r="IV676" s="250"/>
    </row>
    <row r="677" spans="16:256" s="72" customFormat="1" ht="13.9" hidden="1" customHeight="1" x14ac:dyDescent="0.25">
      <c r="P677" s="249"/>
      <c r="Q677" s="249"/>
      <c r="IV677" s="250"/>
    </row>
    <row r="678" spans="16:256" s="72" customFormat="1" ht="13.9" hidden="1" customHeight="1" x14ac:dyDescent="0.25">
      <c r="P678" s="249"/>
      <c r="Q678" s="249"/>
      <c r="IV678" s="250"/>
    </row>
    <row r="679" spans="16:256" s="72" customFormat="1" ht="13.9" hidden="1" customHeight="1" x14ac:dyDescent="0.25">
      <c r="P679" s="249"/>
      <c r="Q679" s="249"/>
      <c r="IV679" s="250"/>
    </row>
    <row r="680" spans="16:256" s="72" customFormat="1" ht="13.9" hidden="1" customHeight="1" x14ac:dyDescent="0.25">
      <c r="P680" s="249"/>
      <c r="Q680" s="249"/>
      <c r="IV680" s="250"/>
    </row>
    <row r="681" spans="16:256" s="72" customFormat="1" ht="13.9" hidden="1" customHeight="1" x14ac:dyDescent="0.25">
      <c r="P681" s="249"/>
      <c r="Q681" s="249"/>
      <c r="IV681" s="250"/>
    </row>
    <row r="682" spans="16:256" s="72" customFormat="1" ht="13.9" hidden="1" customHeight="1" x14ac:dyDescent="0.25">
      <c r="P682" s="249"/>
      <c r="Q682" s="249"/>
      <c r="IV682" s="250"/>
    </row>
    <row r="683" spans="16:256" s="72" customFormat="1" ht="13.9" hidden="1" customHeight="1" x14ac:dyDescent="0.25">
      <c r="P683" s="249"/>
      <c r="Q683" s="249"/>
      <c r="IV683" s="250"/>
    </row>
    <row r="684" spans="16:256" s="72" customFormat="1" ht="13.9" hidden="1" customHeight="1" x14ac:dyDescent="0.25">
      <c r="P684" s="249"/>
      <c r="Q684" s="249"/>
      <c r="IV684" s="250"/>
    </row>
    <row r="685" spans="16:256" s="72" customFormat="1" ht="13.9" hidden="1" customHeight="1" x14ac:dyDescent="0.25">
      <c r="P685" s="249"/>
      <c r="Q685" s="249"/>
      <c r="IV685" s="250"/>
    </row>
    <row r="686" spans="16:256" s="72" customFormat="1" ht="13.9" hidden="1" customHeight="1" x14ac:dyDescent="0.25">
      <c r="P686" s="249"/>
      <c r="Q686" s="249"/>
      <c r="IV686" s="250"/>
    </row>
    <row r="687" spans="16:256" s="72" customFormat="1" ht="13.9" hidden="1" customHeight="1" x14ac:dyDescent="0.25">
      <c r="P687" s="249"/>
      <c r="Q687" s="249"/>
      <c r="IV687" s="250"/>
    </row>
    <row r="688" spans="16:256" s="72" customFormat="1" ht="13.9" hidden="1" customHeight="1" x14ac:dyDescent="0.25">
      <c r="P688" s="249"/>
      <c r="Q688" s="249"/>
      <c r="IV688" s="250"/>
    </row>
    <row r="689" spans="16:256" s="72" customFormat="1" ht="13.9" hidden="1" customHeight="1" x14ac:dyDescent="0.25">
      <c r="P689" s="249"/>
      <c r="Q689" s="249"/>
      <c r="IV689" s="250"/>
    </row>
    <row r="690" spans="16:256" s="72" customFormat="1" ht="13.9" hidden="1" customHeight="1" x14ac:dyDescent="0.25">
      <c r="P690" s="249"/>
      <c r="Q690" s="249"/>
      <c r="IV690" s="250"/>
    </row>
    <row r="691" spans="16:256" s="72" customFormat="1" ht="13.9" hidden="1" customHeight="1" x14ac:dyDescent="0.25">
      <c r="P691" s="249"/>
      <c r="Q691" s="249"/>
      <c r="IV691" s="250"/>
    </row>
    <row r="692" spans="16:256" s="72" customFormat="1" ht="13.9" hidden="1" customHeight="1" x14ac:dyDescent="0.25">
      <c r="P692" s="249"/>
      <c r="Q692" s="249"/>
      <c r="IV692" s="250"/>
    </row>
    <row r="693" spans="16:256" s="72" customFormat="1" ht="13.9" hidden="1" customHeight="1" x14ac:dyDescent="0.25">
      <c r="P693" s="249"/>
      <c r="Q693" s="249"/>
      <c r="IV693" s="250"/>
    </row>
    <row r="694" spans="16:256" s="72" customFormat="1" ht="13.9" hidden="1" customHeight="1" x14ac:dyDescent="0.25">
      <c r="P694" s="249"/>
      <c r="Q694" s="249"/>
      <c r="IV694" s="250"/>
    </row>
    <row r="695" spans="16:256" s="72" customFormat="1" ht="13.9" hidden="1" customHeight="1" x14ac:dyDescent="0.25">
      <c r="P695" s="249"/>
      <c r="Q695" s="249"/>
      <c r="IV695" s="250"/>
    </row>
    <row r="696" spans="16:256" s="72" customFormat="1" ht="13.9" hidden="1" customHeight="1" x14ac:dyDescent="0.25">
      <c r="P696" s="249"/>
      <c r="Q696" s="249"/>
      <c r="IV696" s="250"/>
    </row>
    <row r="697" spans="16:256" s="72" customFormat="1" ht="13.9" hidden="1" customHeight="1" x14ac:dyDescent="0.25">
      <c r="P697" s="249"/>
      <c r="Q697" s="249"/>
      <c r="IV697" s="250"/>
    </row>
    <row r="698" spans="16:256" s="72" customFormat="1" ht="13.9" hidden="1" customHeight="1" x14ac:dyDescent="0.25">
      <c r="P698" s="249"/>
      <c r="Q698" s="249"/>
      <c r="IV698" s="250"/>
    </row>
    <row r="699" spans="16:256" s="72" customFormat="1" ht="13.9" hidden="1" customHeight="1" x14ac:dyDescent="0.25">
      <c r="P699" s="249"/>
      <c r="Q699" s="249"/>
      <c r="IV699" s="250"/>
    </row>
    <row r="700" spans="16:256" s="72" customFormat="1" ht="13.9" hidden="1" customHeight="1" x14ac:dyDescent="0.25">
      <c r="P700" s="249"/>
      <c r="Q700" s="249"/>
      <c r="IV700" s="250"/>
    </row>
    <row r="701" spans="16:256" s="72" customFormat="1" ht="13.9" hidden="1" customHeight="1" x14ac:dyDescent="0.25">
      <c r="P701" s="249"/>
      <c r="Q701" s="249"/>
      <c r="IV701" s="250"/>
    </row>
    <row r="702" spans="16:256" s="72" customFormat="1" ht="13.9" hidden="1" customHeight="1" x14ac:dyDescent="0.25">
      <c r="P702" s="249"/>
      <c r="Q702" s="249"/>
      <c r="IV702" s="250"/>
    </row>
    <row r="703" spans="16:256" s="72" customFormat="1" ht="13.9" hidden="1" customHeight="1" x14ac:dyDescent="0.25">
      <c r="P703" s="249"/>
      <c r="Q703" s="249"/>
      <c r="IV703" s="250"/>
    </row>
    <row r="704" spans="16:256" s="72" customFormat="1" ht="13.9" hidden="1" customHeight="1" x14ac:dyDescent="0.25">
      <c r="P704" s="249"/>
      <c r="Q704" s="249"/>
      <c r="IV704" s="250"/>
    </row>
    <row r="705" spans="16:256" s="72" customFormat="1" ht="13.9" hidden="1" customHeight="1" x14ac:dyDescent="0.25">
      <c r="P705" s="249"/>
      <c r="Q705" s="249"/>
      <c r="IV705" s="250"/>
    </row>
    <row r="706" spans="16:256" s="72" customFormat="1" ht="13.9" hidden="1" customHeight="1" x14ac:dyDescent="0.25">
      <c r="P706" s="249"/>
      <c r="Q706" s="249"/>
      <c r="IV706" s="250"/>
    </row>
    <row r="707" spans="16:256" s="72" customFormat="1" ht="13.9" hidden="1" customHeight="1" x14ac:dyDescent="0.25">
      <c r="P707" s="249"/>
      <c r="Q707" s="249"/>
      <c r="IV707" s="250"/>
    </row>
    <row r="708" spans="16:256" s="72" customFormat="1" ht="13.9" hidden="1" customHeight="1" x14ac:dyDescent="0.25">
      <c r="P708" s="249"/>
      <c r="Q708" s="249"/>
      <c r="IV708" s="250"/>
    </row>
    <row r="709" spans="16:256" s="72" customFormat="1" ht="13.9" hidden="1" customHeight="1" x14ac:dyDescent="0.25">
      <c r="P709" s="249"/>
      <c r="Q709" s="249"/>
      <c r="IV709" s="250"/>
    </row>
    <row r="710" spans="16:256" s="72" customFormat="1" ht="13.9" hidden="1" customHeight="1" x14ac:dyDescent="0.25">
      <c r="P710" s="249"/>
      <c r="Q710" s="249"/>
      <c r="IV710" s="250"/>
    </row>
    <row r="711" spans="16:256" s="72" customFormat="1" ht="13.9" hidden="1" customHeight="1" x14ac:dyDescent="0.25">
      <c r="P711" s="249"/>
      <c r="Q711" s="249"/>
      <c r="IV711" s="250"/>
    </row>
    <row r="712" spans="16:256" s="72" customFormat="1" ht="13.9" hidden="1" customHeight="1" x14ac:dyDescent="0.25">
      <c r="P712" s="249"/>
      <c r="Q712" s="249"/>
      <c r="IV712" s="250"/>
    </row>
    <row r="713" spans="16:256" s="72" customFormat="1" ht="13.9" hidden="1" customHeight="1" x14ac:dyDescent="0.25">
      <c r="P713" s="249"/>
      <c r="Q713" s="249"/>
      <c r="IV713" s="250"/>
    </row>
    <row r="714" spans="16:256" s="72" customFormat="1" ht="13.9" hidden="1" customHeight="1" x14ac:dyDescent="0.25">
      <c r="P714" s="249"/>
      <c r="Q714" s="249"/>
      <c r="IV714" s="250"/>
    </row>
    <row r="715" spans="16:256" s="72" customFormat="1" ht="13.9" hidden="1" customHeight="1" x14ac:dyDescent="0.25">
      <c r="P715" s="249"/>
      <c r="Q715" s="249"/>
      <c r="IV715" s="250"/>
    </row>
    <row r="716" spans="16:256" s="72" customFormat="1" ht="13.9" hidden="1" customHeight="1" x14ac:dyDescent="0.25">
      <c r="P716" s="249"/>
      <c r="Q716" s="249"/>
      <c r="IV716" s="250"/>
    </row>
    <row r="717" spans="16:256" s="72" customFormat="1" ht="13.9" hidden="1" customHeight="1" x14ac:dyDescent="0.25">
      <c r="P717" s="249"/>
      <c r="Q717" s="249"/>
      <c r="IV717" s="250"/>
    </row>
    <row r="718" spans="16:256" s="72" customFormat="1" ht="13.9" hidden="1" customHeight="1" x14ac:dyDescent="0.25">
      <c r="P718" s="249"/>
      <c r="Q718" s="249"/>
      <c r="IV718" s="250"/>
    </row>
    <row r="719" spans="16:256" s="72" customFormat="1" ht="13.9" hidden="1" customHeight="1" x14ac:dyDescent="0.25">
      <c r="P719" s="249"/>
      <c r="Q719" s="249"/>
      <c r="IV719" s="250"/>
    </row>
    <row r="720" spans="16:256" s="72" customFormat="1" ht="13.9" hidden="1" customHeight="1" x14ac:dyDescent="0.25">
      <c r="P720" s="249"/>
      <c r="Q720" s="249"/>
      <c r="IV720" s="250"/>
    </row>
    <row r="721" spans="16:256" s="72" customFormat="1" ht="13.9" hidden="1" customHeight="1" x14ac:dyDescent="0.25">
      <c r="P721" s="249"/>
      <c r="Q721" s="249"/>
      <c r="IV721" s="250"/>
    </row>
    <row r="722" spans="16:256" s="72" customFormat="1" ht="13.9" hidden="1" customHeight="1" x14ac:dyDescent="0.25">
      <c r="P722" s="249"/>
      <c r="Q722" s="249"/>
      <c r="IV722" s="250"/>
    </row>
    <row r="723" spans="16:256" s="72" customFormat="1" ht="13.9" hidden="1" customHeight="1" x14ac:dyDescent="0.25">
      <c r="P723" s="249"/>
      <c r="Q723" s="249"/>
      <c r="IV723" s="250"/>
    </row>
    <row r="724" spans="16:256" s="72" customFormat="1" ht="13.9" hidden="1" customHeight="1" x14ac:dyDescent="0.25">
      <c r="P724" s="249"/>
      <c r="Q724" s="249"/>
      <c r="IV724" s="250"/>
    </row>
    <row r="725" spans="16:256" s="72" customFormat="1" ht="13.9" hidden="1" customHeight="1" x14ac:dyDescent="0.25">
      <c r="P725" s="249"/>
      <c r="Q725" s="249"/>
      <c r="IV725" s="250"/>
    </row>
    <row r="726" spans="16:256" s="72" customFormat="1" ht="13.9" hidden="1" customHeight="1" x14ac:dyDescent="0.25">
      <c r="P726" s="249"/>
      <c r="Q726" s="249"/>
      <c r="IV726" s="250"/>
    </row>
    <row r="727" spans="16:256" s="72" customFormat="1" ht="13.9" hidden="1" customHeight="1" x14ac:dyDescent="0.25">
      <c r="P727" s="249"/>
      <c r="Q727" s="249"/>
      <c r="IV727" s="250"/>
    </row>
    <row r="728" spans="16:256" s="72" customFormat="1" ht="13.9" hidden="1" customHeight="1" x14ac:dyDescent="0.25">
      <c r="P728" s="249"/>
      <c r="Q728" s="249"/>
      <c r="IV728" s="250"/>
    </row>
    <row r="729" spans="16:256" s="72" customFormat="1" ht="13.9" hidden="1" customHeight="1" x14ac:dyDescent="0.25">
      <c r="P729" s="249"/>
      <c r="Q729" s="249"/>
      <c r="IV729" s="250"/>
    </row>
    <row r="730" spans="16:256" s="72" customFormat="1" ht="13.9" hidden="1" customHeight="1" x14ac:dyDescent="0.25">
      <c r="P730" s="249"/>
      <c r="Q730" s="249"/>
      <c r="IV730" s="250"/>
    </row>
    <row r="731" spans="16:256" s="72" customFormat="1" ht="13.9" hidden="1" customHeight="1" x14ac:dyDescent="0.25">
      <c r="P731" s="249"/>
      <c r="Q731" s="249"/>
      <c r="IV731" s="250"/>
    </row>
    <row r="732" spans="16:256" s="72" customFormat="1" ht="13.9" hidden="1" customHeight="1" x14ac:dyDescent="0.25">
      <c r="P732" s="249"/>
      <c r="Q732" s="249"/>
      <c r="IV732" s="250"/>
    </row>
    <row r="733" spans="16:256" s="72" customFormat="1" ht="13.9" hidden="1" customHeight="1" x14ac:dyDescent="0.25">
      <c r="P733" s="249"/>
      <c r="Q733" s="249"/>
      <c r="IV733" s="250"/>
    </row>
    <row r="734" spans="16:256" s="72" customFormat="1" ht="13.9" hidden="1" customHeight="1" x14ac:dyDescent="0.25">
      <c r="P734" s="249"/>
      <c r="Q734" s="249"/>
      <c r="IV734" s="250"/>
    </row>
    <row r="735" spans="16:256" s="72" customFormat="1" ht="13.9" hidden="1" customHeight="1" x14ac:dyDescent="0.25">
      <c r="P735" s="249"/>
      <c r="Q735" s="249"/>
      <c r="IV735" s="250"/>
    </row>
    <row r="736" spans="16:256" s="72" customFormat="1" ht="13.9" hidden="1" customHeight="1" x14ac:dyDescent="0.25">
      <c r="P736" s="249"/>
      <c r="Q736" s="249"/>
      <c r="IV736" s="250"/>
    </row>
    <row r="737" spans="16:256" s="72" customFormat="1" ht="13.9" hidden="1" customHeight="1" x14ac:dyDescent="0.25">
      <c r="P737" s="249"/>
      <c r="Q737" s="249"/>
      <c r="IV737" s="250"/>
    </row>
    <row r="738" spans="16:256" s="72" customFormat="1" ht="13.9" hidden="1" customHeight="1" x14ac:dyDescent="0.25">
      <c r="P738" s="249"/>
      <c r="Q738" s="249"/>
      <c r="IV738" s="250"/>
    </row>
    <row r="739" spans="16:256" s="72" customFormat="1" ht="13.9" hidden="1" customHeight="1" x14ac:dyDescent="0.25">
      <c r="P739" s="249"/>
      <c r="Q739" s="249"/>
      <c r="IV739" s="250"/>
    </row>
    <row r="740" spans="16:256" s="72" customFormat="1" ht="13.9" hidden="1" customHeight="1" x14ac:dyDescent="0.25">
      <c r="P740" s="249"/>
      <c r="Q740" s="249"/>
      <c r="IV740" s="250"/>
    </row>
    <row r="741" spans="16:256" s="72" customFormat="1" ht="13.9" hidden="1" customHeight="1" x14ac:dyDescent="0.25">
      <c r="P741" s="249"/>
      <c r="Q741" s="249"/>
      <c r="IV741" s="250"/>
    </row>
    <row r="742" spans="16:256" s="72" customFormat="1" ht="13.9" hidden="1" customHeight="1" x14ac:dyDescent="0.25">
      <c r="P742" s="249"/>
      <c r="Q742" s="249"/>
      <c r="IV742" s="250"/>
    </row>
    <row r="743" spans="16:256" s="72" customFormat="1" ht="13.9" hidden="1" customHeight="1" x14ac:dyDescent="0.25">
      <c r="P743" s="249"/>
      <c r="Q743" s="249"/>
      <c r="IV743" s="250"/>
    </row>
    <row r="744" spans="16:256" s="72" customFormat="1" ht="13.9" hidden="1" customHeight="1" x14ac:dyDescent="0.25">
      <c r="P744" s="249"/>
      <c r="Q744" s="249"/>
      <c r="IV744" s="250"/>
    </row>
    <row r="745" spans="16:256" s="72" customFormat="1" ht="13.9" hidden="1" customHeight="1" x14ac:dyDescent="0.25">
      <c r="P745" s="249"/>
      <c r="Q745" s="249"/>
      <c r="IV745" s="250"/>
    </row>
    <row r="746" spans="16:256" s="72" customFormat="1" ht="13.9" hidden="1" customHeight="1" x14ac:dyDescent="0.25">
      <c r="P746" s="249"/>
      <c r="Q746" s="249"/>
      <c r="IV746" s="250"/>
    </row>
    <row r="747" spans="16:256" s="72" customFormat="1" ht="13.9" hidden="1" customHeight="1" x14ac:dyDescent="0.25">
      <c r="P747" s="249"/>
      <c r="Q747" s="249"/>
      <c r="IV747" s="250"/>
    </row>
    <row r="748" spans="16:256" s="72" customFormat="1" ht="13.9" hidden="1" customHeight="1" x14ac:dyDescent="0.25">
      <c r="P748" s="249"/>
      <c r="Q748" s="249"/>
      <c r="IV748" s="250"/>
    </row>
    <row r="749" spans="16:256" s="72" customFormat="1" ht="13.9" hidden="1" customHeight="1" x14ac:dyDescent="0.25">
      <c r="P749" s="249"/>
      <c r="Q749" s="249"/>
      <c r="IV749" s="250"/>
    </row>
    <row r="750" spans="16:256" s="72" customFormat="1" ht="13.9" hidden="1" customHeight="1" x14ac:dyDescent="0.25">
      <c r="P750" s="249"/>
      <c r="Q750" s="249"/>
      <c r="IV750" s="250"/>
    </row>
    <row r="751" spans="16:256" s="72" customFormat="1" ht="13.9" hidden="1" customHeight="1" x14ac:dyDescent="0.25">
      <c r="P751" s="249"/>
      <c r="Q751" s="249"/>
      <c r="IV751" s="250"/>
    </row>
    <row r="752" spans="16:256" s="72" customFormat="1" ht="13.9" hidden="1" customHeight="1" x14ac:dyDescent="0.25">
      <c r="P752" s="249"/>
      <c r="Q752" s="249"/>
      <c r="IV752" s="250"/>
    </row>
    <row r="753" spans="16:256" s="72" customFormat="1" ht="13.9" hidden="1" customHeight="1" x14ac:dyDescent="0.25">
      <c r="P753" s="249"/>
      <c r="Q753" s="249"/>
      <c r="IV753" s="250"/>
    </row>
    <row r="754" spans="16:256" s="72" customFormat="1" ht="13.9" hidden="1" customHeight="1" x14ac:dyDescent="0.25">
      <c r="P754" s="249"/>
      <c r="Q754" s="249"/>
      <c r="IV754" s="250"/>
    </row>
    <row r="755" spans="16:256" s="72" customFormat="1" ht="13.9" hidden="1" customHeight="1" x14ac:dyDescent="0.25">
      <c r="P755" s="249"/>
      <c r="Q755" s="249"/>
      <c r="IV755" s="250"/>
    </row>
    <row r="756" spans="16:256" s="72" customFormat="1" ht="13.9" hidden="1" customHeight="1" x14ac:dyDescent="0.25">
      <c r="P756" s="249"/>
      <c r="Q756" s="249"/>
      <c r="IV756" s="250"/>
    </row>
    <row r="757" spans="16:256" s="72" customFormat="1" ht="13.9" hidden="1" customHeight="1" x14ac:dyDescent="0.25">
      <c r="P757" s="249"/>
      <c r="Q757" s="249"/>
      <c r="IV757" s="250"/>
    </row>
    <row r="758" spans="16:256" s="72" customFormat="1" ht="13.9" hidden="1" customHeight="1" x14ac:dyDescent="0.25">
      <c r="P758" s="249"/>
      <c r="Q758" s="249"/>
      <c r="IV758" s="250"/>
    </row>
    <row r="759" spans="16:256" s="72" customFormat="1" ht="13.9" hidden="1" customHeight="1" x14ac:dyDescent="0.25">
      <c r="P759" s="249"/>
      <c r="Q759" s="249"/>
      <c r="IV759" s="250"/>
    </row>
    <row r="760" spans="16:256" s="72" customFormat="1" ht="13.9" hidden="1" customHeight="1" x14ac:dyDescent="0.25">
      <c r="P760" s="249"/>
      <c r="Q760" s="249"/>
      <c r="IV760" s="250"/>
    </row>
    <row r="761" spans="16:256" s="72" customFormat="1" ht="13.9" hidden="1" customHeight="1" x14ac:dyDescent="0.25">
      <c r="P761" s="249"/>
      <c r="Q761" s="249"/>
      <c r="IV761" s="250"/>
    </row>
    <row r="762" spans="16:256" s="72" customFormat="1" ht="13.9" hidden="1" customHeight="1" x14ac:dyDescent="0.25">
      <c r="P762" s="249"/>
      <c r="Q762" s="249"/>
      <c r="IV762" s="250"/>
    </row>
    <row r="763" spans="16:256" s="72" customFormat="1" ht="13.9" hidden="1" customHeight="1" x14ac:dyDescent="0.25">
      <c r="P763" s="249"/>
      <c r="Q763" s="249"/>
      <c r="IV763" s="250"/>
    </row>
    <row r="764" spans="16:256" s="72" customFormat="1" ht="13.9" hidden="1" customHeight="1" x14ac:dyDescent="0.25">
      <c r="P764" s="249"/>
      <c r="Q764" s="249"/>
      <c r="IV764" s="250"/>
    </row>
    <row r="765" spans="16:256" s="72" customFormat="1" ht="13.9" hidden="1" customHeight="1" x14ac:dyDescent="0.25">
      <c r="P765" s="249"/>
      <c r="Q765" s="249"/>
      <c r="IV765" s="250"/>
    </row>
    <row r="766" spans="16:256" s="72" customFormat="1" ht="13.9" hidden="1" customHeight="1" x14ac:dyDescent="0.25">
      <c r="P766" s="249"/>
      <c r="Q766" s="249"/>
      <c r="IV766" s="250"/>
    </row>
    <row r="767" spans="16:256" s="72" customFormat="1" ht="13.9" hidden="1" customHeight="1" x14ac:dyDescent="0.25">
      <c r="P767" s="249"/>
      <c r="Q767" s="249"/>
      <c r="IV767" s="250"/>
    </row>
    <row r="768" spans="16:256" s="72" customFormat="1" ht="13.9" hidden="1" customHeight="1" x14ac:dyDescent="0.25">
      <c r="P768" s="249"/>
      <c r="Q768" s="249"/>
      <c r="IV768" s="250"/>
    </row>
    <row r="769" spans="16:256" s="72" customFormat="1" ht="13.9" hidden="1" customHeight="1" x14ac:dyDescent="0.25">
      <c r="P769" s="249"/>
      <c r="Q769" s="249"/>
      <c r="IV769" s="250"/>
    </row>
    <row r="770" spans="16:256" s="72" customFormat="1" ht="13.9" hidden="1" customHeight="1" x14ac:dyDescent="0.25">
      <c r="P770" s="249"/>
      <c r="Q770" s="249"/>
      <c r="IV770" s="250"/>
    </row>
    <row r="771" spans="16:256" s="72" customFormat="1" ht="13.9" hidden="1" customHeight="1" x14ac:dyDescent="0.25">
      <c r="P771" s="249"/>
      <c r="Q771" s="249"/>
      <c r="IV771" s="250"/>
    </row>
    <row r="772" spans="16:256" s="72" customFormat="1" ht="13.9" hidden="1" customHeight="1" x14ac:dyDescent="0.25">
      <c r="P772" s="249"/>
      <c r="Q772" s="249"/>
      <c r="IV772" s="250"/>
    </row>
    <row r="773" spans="16:256" s="72" customFormat="1" ht="13.9" hidden="1" customHeight="1" x14ac:dyDescent="0.25">
      <c r="P773" s="249"/>
      <c r="Q773" s="249"/>
      <c r="IV773" s="250"/>
    </row>
    <row r="774" spans="16:256" s="72" customFormat="1" ht="13.9" hidden="1" customHeight="1" x14ac:dyDescent="0.25">
      <c r="P774" s="249"/>
      <c r="Q774" s="249"/>
      <c r="IV774" s="250"/>
    </row>
    <row r="775" spans="16:256" s="72" customFormat="1" ht="13.9" hidden="1" customHeight="1" x14ac:dyDescent="0.25">
      <c r="P775" s="249"/>
      <c r="Q775" s="249"/>
      <c r="IV775" s="250"/>
    </row>
    <row r="776" spans="16:256" s="72" customFormat="1" ht="13.9" hidden="1" customHeight="1" x14ac:dyDescent="0.25">
      <c r="P776" s="249"/>
      <c r="Q776" s="249"/>
      <c r="IV776" s="250"/>
    </row>
    <row r="777" spans="16:256" s="72" customFormat="1" ht="13.9" hidden="1" customHeight="1" x14ac:dyDescent="0.25">
      <c r="P777" s="249"/>
      <c r="Q777" s="249"/>
      <c r="IV777" s="250"/>
    </row>
    <row r="778" spans="16:256" s="72" customFormat="1" ht="13.9" hidden="1" customHeight="1" x14ac:dyDescent="0.25">
      <c r="P778" s="249"/>
      <c r="Q778" s="249"/>
      <c r="IV778" s="250"/>
    </row>
    <row r="779" spans="16:256" s="72" customFormat="1" ht="13.9" hidden="1" customHeight="1" x14ac:dyDescent="0.25">
      <c r="P779" s="249"/>
      <c r="Q779" s="249"/>
      <c r="IV779" s="250"/>
    </row>
    <row r="780" spans="16:256" s="72" customFormat="1" ht="13.9" hidden="1" customHeight="1" x14ac:dyDescent="0.25">
      <c r="P780" s="249"/>
      <c r="Q780" s="249"/>
      <c r="IV780" s="250"/>
    </row>
    <row r="781" spans="16:256" s="72" customFormat="1" ht="13.9" hidden="1" customHeight="1" x14ac:dyDescent="0.25">
      <c r="P781" s="249"/>
      <c r="Q781" s="249"/>
      <c r="IV781" s="250"/>
    </row>
    <row r="782" spans="16:256" s="72" customFormat="1" ht="13.9" hidden="1" customHeight="1" x14ac:dyDescent="0.25">
      <c r="P782" s="249"/>
      <c r="Q782" s="249"/>
      <c r="IV782" s="250"/>
    </row>
    <row r="783" spans="16:256" s="72" customFormat="1" ht="13.9" hidden="1" customHeight="1" x14ac:dyDescent="0.25">
      <c r="P783" s="249"/>
      <c r="Q783" s="249"/>
      <c r="IV783" s="250"/>
    </row>
    <row r="784" spans="16:256" s="72" customFormat="1" ht="13.9" hidden="1" customHeight="1" x14ac:dyDescent="0.25">
      <c r="P784" s="249"/>
      <c r="Q784" s="249"/>
      <c r="IV784" s="250"/>
    </row>
    <row r="785" spans="16:256" s="72" customFormat="1" ht="13.9" hidden="1" customHeight="1" x14ac:dyDescent="0.25">
      <c r="P785" s="249"/>
      <c r="Q785" s="249"/>
      <c r="IV785" s="250"/>
    </row>
    <row r="786" spans="16:256" s="72" customFormat="1" ht="13.9" hidden="1" customHeight="1" x14ac:dyDescent="0.25">
      <c r="P786" s="249"/>
      <c r="Q786" s="249"/>
      <c r="IV786" s="250"/>
    </row>
    <row r="787" spans="16:256" s="72" customFormat="1" ht="13.9" hidden="1" customHeight="1" x14ac:dyDescent="0.25">
      <c r="P787" s="249"/>
      <c r="Q787" s="249"/>
      <c r="IV787" s="250"/>
    </row>
    <row r="788" spans="16:256" s="72" customFormat="1" ht="13.9" hidden="1" customHeight="1" x14ac:dyDescent="0.25">
      <c r="P788" s="249"/>
      <c r="Q788" s="249"/>
      <c r="IV788" s="250"/>
    </row>
    <row r="789" spans="16:256" s="72" customFormat="1" ht="13.9" hidden="1" customHeight="1" x14ac:dyDescent="0.25">
      <c r="P789" s="249"/>
      <c r="Q789" s="249"/>
      <c r="IV789" s="250"/>
    </row>
    <row r="790" spans="16:256" s="72" customFormat="1" ht="13.9" hidden="1" customHeight="1" x14ac:dyDescent="0.25">
      <c r="P790" s="249"/>
      <c r="Q790" s="249"/>
      <c r="IV790" s="250"/>
    </row>
    <row r="791" spans="16:256" s="72" customFormat="1" ht="13.9" hidden="1" customHeight="1" x14ac:dyDescent="0.25">
      <c r="P791" s="249"/>
      <c r="Q791" s="249"/>
      <c r="IV791" s="250"/>
    </row>
    <row r="792" spans="16:256" s="72" customFormat="1" ht="13.9" hidden="1" customHeight="1" x14ac:dyDescent="0.25">
      <c r="P792" s="249"/>
      <c r="Q792" s="249"/>
      <c r="IV792" s="250"/>
    </row>
    <row r="793" spans="16:256" s="72" customFormat="1" ht="13.9" hidden="1" customHeight="1" x14ac:dyDescent="0.25">
      <c r="P793" s="249"/>
      <c r="Q793" s="249"/>
      <c r="IV793" s="250"/>
    </row>
    <row r="794" spans="16:256" s="72" customFormat="1" ht="13.9" hidden="1" customHeight="1" x14ac:dyDescent="0.25">
      <c r="P794" s="249"/>
      <c r="Q794" s="249"/>
      <c r="IV794" s="250"/>
    </row>
    <row r="795" spans="16:256" s="72" customFormat="1" ht="13.9" hidden="1" customHeight="1" x14ac:dyDescent="0.25">
      <c r="P795" s="249"/>
      <c r="Q795" s="249"/>
      <c r="IV795" s="250"/>
    </row>
    <row r="796" spans="16:256" s="72" customFormat="1" ht="13.9" hidden="1" customHeight="1" x14ac:dyDescent="0.25">
      <c r="P796" s="249"/>
      <c r="Q796" s="249"/>
      <c r="IV796" s="250"/>
    </row>
    <row r="797" spans="16:256" s="72" customFormat="1" ht="13.9" hidden="1" customHeight="1" x14ac:dyDescent="0.25">
      <c r="P797" s="249"/>
      <c r="Q797" s="249"/>
      <c r="IV797" s="250"/>
    </row>
    <row r="798" spans="16:256" s="72" customFormat="1" ht="13.9" hidden="1" customHeight="1" x14ac:dyDescent="0.25">
      <c r="P798" s="249"/>
      <c r="Q798" s="249"/>
      <c r="IV798" s="250"/>
    </row>
    <row r="799" spans="16:256" s="72" customFormat="1" ht="13.9" hidden="1" customHeight="1" x14ac:dyDescent="0.25">
      <c r="P799" s="249"/>
      <c r="Q799" s="249"/>
      <c r="IV799" s="250"/>
    </row>
    <row r="800" spans="16:256" s="72" customFormat="1" ht="13.9" hidden="1" customHeight="1" x14ac:dyDescent="0.25">
      <c r="P800" s="249"/>
      <c r="Q800" s="249"/>
      <c r="IV800" s="250"/>
    </row>
    <row r="801" spans="16:256" s="72" customFormat="1" ht="13.9" hidden="1" customHeight="1" x14ac:dyDescent="0.25">
      <c r="P801" s="249"/>
      <c r="Q801" s="249"/>
      <c r="IV801" s="250"/>
    </row>
    <row r="802" spans="16:256" s="72" customFormat="1" ht="13.9" hidden="1" customHeight="1" x14ac:dyDescent="0.25">
      <c r="P802" s="249"/>
      <c r="Q802" s="249"/>
      <c r="IV802" s="250"/>
    </row>
    <row r="803" spans="16:256" s="72" customFormat="1" ht="13.9" hidden="1" customHeight="1" x14ac:dyDescent="0.25">
      <c r="P803" s="249"/>
      <c r="Q803" s="249"/>
      <c r="IV803" s="250"/>
    </row>
    <row r="804" spans="16:256" s="72" customFormat="1" ht="13.9" hidden="1" customHeight="1" x14ac:dyDescent="0.25">
      <c r="P804" s="249"/>
      <c r="Q804" s="249"/>
      <c r="IV804" s="250"/>
    </row>
    <row r="805" spans="16:256" s="72" customFormat="1" ht="13.9" hidden="1" customHeight="1" x14ac:dyDescent="0.25">
      <c r="P805" s="249"/>
      <c r="Q805" s="249"/>
      <c r="IV805" s="250"/>
    </row>
    <row r="806" spans="16:256" s="72" customFormat="1" ht="13.9" hidden="1" customHeight="1" x14ac:dyDescent="0.25">
      <c r="P806" s="249"/>
      <c r="Q806" s="249"/>
      <c r="IV806" s="250"/>
    </row>
    <row r="807" spans="16:256" s="72" customFormat="1" ht="13.9" hidden="1" customHeight="1" x14ac:dyDescent="0.25">
      <c r="P807" s="249"/>
      <c r="Q807" s="249"/>
      <c r="IV807" s="250"/>
    </row>
    <row r="808" spans="16:256" s="72" customFormat="1" ht="13.9" hidden="1" customHeight="1" x14ac:dyDescent="0.25">
      <c r="P808" s="249"/>
      <c r="Q808" s="249"/>
      <c r="IV808" s="250"/>
    </row>
    <row r="809" spans="16:256" s="72" customFormat="1" ht="13.9" hidden="1" customHeight="1" x14ac:dyDescent="0.25">
      <c r="P809" s="249"/>
      <c r="Q809" s="249"/>
      <c r="IV809" s="250"/>
    </row>
    <row r="810" spans="16:256" s="72" customFormat="1" ht="13.9" hidden="1" customHeight="1" x14ac:dyDescent="0.25">
      <c r="P810" s="249"/>
      <c r="Q810" s="249"/>
      <c r="IV810" s="250"/>
    </row>
    <row r="811" spans="16:256" s="72" customFormat="1" ht="13.9" hidden="1" customHeight="1" x14ac:dyDescent="0.25">
      <c r="P811" s="249"/>
      <c r="Q811" s="249"/>
      <c r="IV811" s="250"/>
    </row>
    <row r="812" spans="16:256" s="72" customFormat="1" ht="13.9" hidden="1" customHeight="1" x14ac:dyDescent="0.25">
      <c r="P812" s="249"/>
      <c r="Q812" s="249"/>
      <c r="IV812" s="250"/>
    </row>
    <row r="813" spans="16:256" s="72" customFormat="1" ht="13.9" hidden="1" customHeight="1" x14ac:dyDescent="0.25">
      <c r="P813" s="249"/>
      <c r="Q813" s="249"/>
      <c r="IV813" s="250"/>
    </row>
    <row r="814" spans="16:256" s="72" customFormat="1" ht="13.9" hidden="1" customHeight="1" x14ac:dyDescent="0.25">
      <c r="P814" s="249"/>
      <c r="Q814" s="249"/>
      <c r="IV814" s="250"/>
    </row>
    <row r="815" spans="16:256" s="72" customFormat="1" ht="13.9" hidden="1" customHeight="1" x14ac:dyDescent="0.25">
      <c r="P815" s="249"/>
      <c r="Q815" s="249"/>
      <c r="IV815" s="250"/>
    </row>
    <row r="816" spans="16:256" s="72" customFormat="1" ht="13.9" hidden="1" customHeight="1" x14ac:dyDescent="0.25">
      <c r="P816" s="249"/>
      <c r="Q816" s="249"/>
      <c r="IV816" s="250"/>
    </row>
    <row r="817" spans="16:256" s="72" customFormat="1" ht="13.9" hidden="1" customHeight="1" x14ac:dyDescent="0.25">
      <c r="P817" s="249"/>
      <c r="Q817" s="249"/>
      <c r="IV817" s="250"/>
    </row>
    <row r="818" spans="16:256" s="72" customFormat="1" ht="13.9" hidden="1" customHeight="1" x14ac:dyDescent="0.25">
      <c r="P818" s="249"/>
      <c r="Q818" s="249"/>
      <c r="IV818" s="250"/>
    </row>
    <row r="819" spans="16:256" s="72" customFormat="1" ht="13.9" hidden="1" customHeight="1" x14ac:dyDescent="0.25">
      <c r="P819" s="249"/>
      <c r="Q819" s="249"/>
      <c r="IV819" s="250"/>
    </row>
    <row r="820" spans="16:256" s="72" customFormat="1" ht="13.9" hidden="1" customHeight="1" x14ac:dyDescent="0.25">
      <c r="P820" s="249"/>
      <c r="Q820" s="249"/>
      <c r="IV820" s="250"/>
    </row>
    <row r="821" spans="16:256" s="72" customFormat="1" ht="13.9" hidden="1" customHeight="1" x14ac:dyDescent="0.25">
      <c r="P821" s="249"/>
      <c r="Q821" s="249"/>
      <c r="IV821" s="250"/>
    </row>
    <row r="822" spans="16:256" s="72" customFormat="1" ht="13.9" hidden="1" customHeight="1" x14ac:dyDescent="0.25">
      <c r="P822" s="249"/>
      <c r="Q822" s="249"/>
      <c r="IV822" s="250"/>
    </row>
    <row r="823" spans="16:256" s="72" customFormat="1" ht="13.9" hidden="1" customHeight="1" x14ac:dyDescent="0.25">
      <c r="P823" s="249"/>
      <c r="Q823" s="249"/>
      <c r="IV823" s="250"/>
    </row>
    <row r="824" spans="16:256" s="72" customFormat="1" ht="13.9" hidden="1" customHeight="1" x14ac:dyDescent="0.25">
      <c r="P824" s="249"/>
      <c r="Q824" s="249"/>
      <c r="IV824" s="250"/>
    </row>
    <row r="825" spans="16:256" s="72" customFormat="1" ht="13.9" hidden="1" customHeight="1" x14ac:dyDescent="0.25">
      <c r="P825" s="249"/>
      <c r="Q825" s="249"/>
      <c r="IV825" s="250"/>
    </row>
    <row r="826" spans="16:256" s="72" customFormat="1" ht="13.9" hidden="1" customHeight="1" x14ac:dyDescent="0.25">
      <c r="P826" s="249"/>
      <c r="Q826" s="249"/>
      <c r="IV826" s="250"/>
    </row>
    <row r="827" spans="16:256" s="72" customFormat="1" ht="13.9" hidden="1" customHeight="1" x14ac:dyDescent="0.25">
      <c r="P827" s="249"/>
      <c r="Q827" s="249"/>
      <c r="IV827" s="250"/>
    </row>
    <row r="828" spans="16:256" s="72" customFormat="1" ht="13.9" hidden="1" customHeight="1" x14ac:dyDescent="0.25">
      <c r="P828" s="249"/>
      <c r="Q828" s="249"/>
      <c r="IV828" s="250"/>
    </row>
    <row r="829" spans="16:256" s="72" customFormat="1" ht="13.9" hidden="1" customHeight="1" x14ac:dyDescent="0.25">
      <c r="P829" s="249"/>
      <c r="Q829" s="249"/>
      <c r="IV829" s="250"/>
    </row>
    <row r="830" spans="16:256" s="72" customFormat="1" ht="13.9" hidden="1" customHeight="1" x14ac:dyDescent="0.25">
      <c r="P830" s="249"/>
      <c r="Q830" s="249"/>
      <c r="IV830" s="250"/>
    </row>
    <row r="831" spans="16:256" s="72" customFormat="1" ht="13.9" hidden="1" customHeight="1" x14ac:dyDescent="0.25">
      <c r="P831" s="249"/>
      <c r="Q831" s="249"/>
      <c r="IV831" s="250"/>
    </row>
    <row r="832" spans="16:256" s="72" customFormat="1" ht="13.9" hidden="1" customHeight="1" x14ac:dyDescent="0.25">
      <c r="P832" s="249"/>
      <c r="Q832" s="249"/>
      <c r="IV832" s="250"/>
    </row>
    <row r="833" spans="16:256" s="72" customFormat="1" ht="13.9" hidden="1" customHeight="1" x14ac:dyDescent="0.25">
      <c r="P833" s="249"/>
      <c r="Q833" s="249"/>
      <c r="IV833" s="250"/>
    </row>
    <row r="834" spans="16:256" s="72" customFormat="1" ht="13.9" hidden="1" customHeight="1" x14ac:dyDescent="0.25">
      <c r="P834" s="249"/>
      <c r="Q834" s="249"/>
      <c r="IV834" s="250"/>
    </row>
    <row r="835" spans="16:256" s="72" customFormat="1" ht="13.9" hidden="1" customHeight="1" x14ac:dyDescent="0.25">
      <c r="P835" s="249"/>
      <c r="Q835" s="249"/>
      <c r="IV835" s="250"/>
    </row>
    <row r="836" spans="16:256" s="72" customFormat="1" ht="13.9" hidden="1" customHeight="1" x14ac:dyDescent="0.25">
      <c r="P836" s="249"/>
      <c r="Q836" s="249"/>
      <c r="IV836" s="250"/>
    </row>
    <row r="837" spans="16:256" s="72" customFormat="1" ht="13.9" hidden="1" customHeight="1" x14ac:dyDescent="0.25">
      <c r="P837" s="249"/>
      <c r="Q837" s="249"/>
      <c r="IV837" s="250"/>
    </row>
    <row r="838" spans="16:256" s="72" customFormat="1" ht="13.9" hidden="1" customHeight="1" x14ac:dyDescent="0.25">
      <c r="P838" s="249"/>
      <c r="Q838" s="249"/>
      <c r="IV838" s="250"/>
    </row>
    <row r="839" spans="16:256" s="72" customFormat="1" ht="13.9" hidden="1" customHeight="1" x14ac:dyDescent="0.25">
      <c r="P839" s="249"/>
      <c r="Q839" s="249"/>
      <c r="IV839" s="250"/>
    </row>
    <row r="840" spans="16:256" s="72" customFormat="1" ht="13.9" hidden="1" customHeight="1" x14ac:dyDescent="0.25">
      <c r="P840" s="249"/>
      <c r="Q840" s="249"/>
      <c r="IV840" s="250"/>
    </row>
    <row r="841" spans="16:256" s="72" customFormat="1" ht="13.9" hidden="1" customHeight="1" x14ac:dyDescent="0.25">
      <c r="P841" s="249"/>
      <c r="Q841" s="249"/>
      <c r="IV841" s="250"/>
    </row>
    <row r="842" spans="16:256" s="72" customFormat="1" ht="13.9" hidden="1" customHeight="1" x14ac:dyDescent="0.25">
      <c r="P842" s="249"/>
      <c r="Q842" s="249"/>
      <c r="IV842" s="250"/>
    </row>
    <row r="843" spans="16:256" s="72" customFormat="1" ht="13.9" hidden="1" customHeight="1" x14ac:dyDescent="0.25">
      <c r="P843" s="249"/>
      <c r="Q843" s="249"/>
      <c r="IV843" s="250"/>
    </row>
    <row r="844" spans="16:256" s="72" customFormat="1" ht="13.9" hidden="1" customHeight="1" x14ac:dyDescent="0.25">
      <c r="P844" s="249"/>
      <c r="Q844" s="249"/>
      <c r="IV844" s="250"/>
    </row>
    <row r="845" spans="16:256" s="72" customFormat="1" ht="13.9" hidden="1" customHeight="1" x14ac:dyDescent="0.25">
      <c r="P845" s="249"/>
      <c r="Q845" s="249"/>
      <c r="IV845" s="250"/>
    </row>
    <row r="846" spans="16:256" s="72" customFormat="1" ht="13.9" hidden="1" customHeight="1" x14ac:dyDescent="0.25">
      <c r="P846" s="249"/>
      <c r="Q846" s="249"/>
      <c r="IV846" s="250"/>
    </row>
    <row r="847" spans="16:256" s="72" customFormat="1" ht="13.9" hidden="1" customHeight="1" x14ac:dyDescent="0.25">
      <c r="P847" s="249"/>
      <c r="Q847" s="249"/>
      <c r="IV847" s="250"/>
    </row>
    <row r="848" spans="16:256" s="72" customFormat="1" ht="13.9" hidden="1" customHeight="1" x14ac:dyDescent="0.25">
      <c r="P848" s="249"/>
      <c r="Q848" s="249"/>
      <c r="IV848" s="250"/>
    </row>
    <row r="849" spans="16:256" s="72" customFormat="1" ht="13.9" hidden="1" customHeight="1" x14ac:dyDescent="0.25">
      <c r="P849" s="249"/>
      <c r="Q849" s="249"/>
      <c r="IV849" s="250"/>
    </row>
    <row r="850" spans="16:256" s="72" customFormat="1" ht="13.9" hidden="1" customHeight="1" x14ac:dyDescent="0.25">
      <c r="P850" s="249"/>
      <c r="Q850" s="249"/>
      <c r="IV850" s="250"/>
    </row>
    <row r="851" spans="16:256" s="72" customFormat="1" ht="13.9" hidden="1" customHeight="1" x14ac:dyDescent="0.25">
      <c r="P851" s="249"/>
      <c r="Q851" s="249"/>
      <c r="IV851" s="250"/>
    </row>
    <row r="852" spans="16:256" s="72" customFormat="1" ht="13.9" hidden="1" customHeight="1" x14ac:dyDescent="0.25">
      <c r="P852" s="249"/>
      <c r="Q852" s="249"/>
      <c r="IV852" s="250"/>
    </row>
    <row r="853" spans="16:256" s="72" customFormat="1" ht="13.9" hidden="1" customHeight="1" x14ac:dyDescent="0.25">
      <c r="P853" s="249"/>
      <c r="Q853" s="249"/>
      <c r="IV853" s="250"/>
    </row>
    <row r="854" spans="16:256" s="72" customFormat="1" ht="13.9" hidden="1" customHeight="1" x14ac:dyDescent="0.25">
      <c r="P854" s="249"/>
      <c r="Q854" s="249"/>
      <c r="IV854" s="250"/>
    </row>
    <row r="855" spans="16:256" s="72" customFormat="1" ht="13.9" hidden="1" customHeight="1" x14ac:dyDescent="0.25">
      <c r="P855" s="249"/>
      <c r="Q855" s="249"/>
      <c r="IV855" s="250"/>
    </row>
    <row r="856" spans="16:256" s="72" customFormat="1" ht="13.9" hidden="1" customHeight="1" x14ac:dyDescent="0.25">
      <c r="P856" s="249"/>
      <c r="Q856" s="249"/>
      <c r="IV856" s="250"/>
    </row>
    <row r="857" spans="16:256" s="72" customFormat="1" ht="13.9" hidden="1" customHeight="1" x14ac:dyDescent="0.25">
      <c r="P857" s="249"/>
      <c r="Q857" s="249"/>
      <c r="IV857" s="250"/>
    </row>
    <row r="858" spans="16:256" s="72" customFormat="1" ht="13.9" hidden="1" customHeight="1" x14ac:dyDescent="0.25">
      <c r="P858" s="249"/>
      <c r="Q858" s="249"/>
      <c r="IV858" s="250"/>
    </row>
    <row r="859" spans="16:256" s="72" customFormat="1" ht="13.9" hidden="1" customHeight="1" x14ac:dyDescent="0.25">
      <c r="P859" s="249"/>
      <c r="Q859" s="249"/>
      <c r="IV859" s="250"/>
    </row>
    <row r="860" spans="16:256" s="72" customFormat="1" ht="13.9" hidden="1" customHeight="1" x14ac:dyDescent="0.25">
      <c r="P860" s="249"/>
      <c r="Q860" s="249"/>
      <c r="IV860" s="250"/>
    </row>
    <row r="861" spans="16:256" s="72" customFormat="1" ht="13.9" hidden="1" customHeight="1" x14ac:dyDescent="0.25">
      <c r="P861" s="249"/>
      <c r="Q861" s="249"/>
      <c r="IV861" s="250"/>
    </row>
    <row r="862" spans="16:256" s="72" customFormat="1" ht="13.9" hidden="1" customHeight="1" x14ac:dyDescent="0.25">
      <c r="P862" s="249"/>
      <c r="Q862" s="249"/>
      <c r="IV862" s="250"/>
    </row>
    <row r="863" spans="16:256" s="72" customFormat="1" ht="13.9" hidden="1" customHeight="1" x14ac:dyDescent="0.25">
      <c r="P863" s="249"/>
      <c r="Q863" s="249"/>
      <c r="IV863" s="250"/>
    </row>
    <row r="864" spans="16:256" s="72" customFormat="1" ht="13.9" hidden="1" customHeight="1" x14ac:dyDescent="0.25">
      <c r="P864" s="249"/>
      <c r="Q864" s="249"/>
      <c r="IV864" s="250"/>
    </row>
    <row r="865" spans="16:256" s="72" customFormat="1" ht="13.9" hidden="1" customHeight="1" x14ac:dyDescent="0.25">
      <c r="P865" s="249"/>
      <c r="Q865" s="249"/>
      <c r="IV865" s="250"/>
    </row>
    <row r="866" spans="16:256" s="72" customFormat="1" ht="13.9" hidden="1" customHeight="1" x14ac:dyDescent="0.25">
      <c r="P866" s="249"/>
      <c r="Q866" s="249"/>
      <c r="IV866" s="250"/>
    </row>
    <row r="867" spans="16:256" s="72" customFormat="1" ht="13.9" hidden="1" customHeight="1" x14ac:dyDescent="0.25">
      <c r="P867" s="249"/>
      <c r="Q867" s="249"/>
      <c r="IV867" s="250"/>
    </row>
    <row r="868" spans="16:256" s="72" customFormat="1" ht="13.9" hidden="1" customHeight="1" x14ac:dyDescent="0.25">
      <c r="P868" s="249"/>
      <c r="Q868" s="249"/>
      <c r="IV868" s="250"/>
    </row>
    <row r="869" spans="16:256" s="72" customFormat="1" ht="13.9" hidden="1" customHeight="1" x14ac:dyDescent="0.25">
      <c r="P869" s="249"/>
      <c r="Q869" s="249"/>
      <c r="IV869" s="250"/>
    </row>
    <row r="870" spans="16:256" s="72" customFormat="1" ht="13.9" hidden="1" customHeight="1" x14ac:dyDescent="0.25">
      <c r="P870" s="249"/>
      <c r="Q870" s="249"/>
      <c r="IV870" s="250"/>
    </row>
    <row r="871" spans="16:256" s="72" customFormat="1" ht="13.9" hidden="1" customHeight="1" x14ac:dyDescent="0.25">
      <c r="P871" s="249"/>
      <c r="Q871" s="249"/>
      <c r="IV871" s="250"/>
    </row>
    <row r="872" spans="16:256" s="72" customFormat="1" ht="13.9" hidden="1" customHeight="1" x14ac:dyDescent="0.25">
      <c r="P872" s="249"/>
      <c r="Q872" s="249"/>
      <c r="IV872" s="250"/>
    </row>
    <row r="873" spans="16:256" s="72" customFormat="1" ht="13.9" hidden="1" customHeight="1" x14ac:dyDescent="0.25">
      <c r="P873" s="249"/>
      <c r="Q873" s="249"/>
      <c r="IV873" s="250"/>
    </row>
    <row r="874" spans="16:256" s="72" customFormat="1" ht="13.9" hidden="1" customHeight="1" x14ac:dyDescent="0.25">
      <c r="P874" s="249"/>
      <c r="Q874" s="249"/>
      <c r="IV874" s="250"/>
    </row>
    <row r="875" spans="16:256" s="72" customFormat="1" ht="13.9" hidden="1" customHeight="1" x14ac:dyDescent="0.25">
      <c r="P875" s="249"/>
      <c r="Q875" s="249"/>
      <c r="IV875" s="250"/>
    </row>
    <row r="876" spans="16:256" s="72" customFormat="1" ht="13.9" hidden="1" customHeight="1" x14ac:dyDescent="0.25">
      <c r="P876" s="249"/>
      <c r="Q876" s="249"/>
      <c r="IV876" s="250"/>
    </row>
    <row r="877" spans="16:256" s="72" customFormat="1" ht="13.9" hidden="1" customHeight="1" x14ac:dyDescent="0.25">
      <c r="P877" s="249"/>
      <c r="Q877" s="249"/>
      <c r="IV877" s="250"/>
    </row>
    <row r="878" spans="16:256" s="72" customFormat="1" ht="13.9" hidden="1" customHeight="1" x14ac:dyDescent="0.25">
      <c r="P878" s="249"/>
      <c r="Q878" s="249"/>
      <c r="IV878" s="250"/>
    </row>
    <row r="879" spans="16:256" s="72" customFormat="1" ht="13.9" hidden="1" customHeight="1" x14ac:dyDescent="0.25">
      <c r="P879" s="249"/>
      <c r="Q879" s="249"/>
      <c r="IV879" s="250"/>
    </row>
    <row r="880" spans="16:256" s="72" customFormat="1" ht="13.9" hidden="1" customHeight="1" x14ac:dyDescent="0.25">
      <c r="P880" s="249"/>
      <c r="Q880" s="249"/>
      <c r="IV880" s="250"/>
    </row>
    <row r="881" spans="16:256" s="72" customFormat="1" ht="13.9" hidden="1" customHeight="1" x14ac:dyDescent="0.25">
      <c r="P881" s="249"/>
      <c r="Q881" s="249"/>
      <c r="IV881" s="250"/>
    </row>
    <row r="882" spans="16:256" s="72" customFormat="1" ht="13.9" hidden="1" customHeight="1" x14ac:dyDescent="0.25">
      <c r="P882" s="249"/>
      <c r="Q882" s="249"/>
      <c r="IV882" s="250"/>
    </row>
    <row r="883" spans="16:256" s="72" customFormat="1" ht="13.9" hidden="1" customHeight="1" x14ac:dyDescent="0.25">
      <c r="P883" s="249"/>
      <c r="Q883" s="249"/>
      <c r="IV883" s="250"/>
    </row>
    <row r="884" spans="16:256" s="72" customFormat="1" ht="13.9" hidden="1" customHeight="1" x14ac:dyDescent="0.25">
      <c r="P884" s="249"/>
      <c r="Q884" s="249"/>
      <c r="IV884" s="250"/>
    </row>
    <row r="885" spans="16:256" s="72" customFormat="1" ht="13.9" hidden="1" customHeight="1" x14ac:dyDescent="0.25">
      <c r="P885" s="249"/>
      <c r="Q885" s="249"/>
      <c r="IV885" s="250"/>
    </row>
    <row r="886" spans="16:256" s="72" customFormat="1" ht="13.9" hidden="1" customHeight="1" x14ac:dyDescent="0.25">
      <c r="P886" s="249"/>
      <c r="Q886" s="249"/>
      <c r="IV886" s="250"/>
    </row>
    <row r="887" spans="16:256" s="72" customFormat="1" ht="13.9" hidden="1" customHeight="1" x14ac:dyDescent="0.25">
      <c r="P887" s="249"/>
      <c r="Q887" s="249"/>
      <c r="IV887" s="250"/>
    </row>
    <row r="888" spans="16:256" s="72" customFormat="1" ht="13.9" hidden="1" customHeight="1" x14ac:dyDescent="0.25">
      <c r="P888" s="249"/>
      <c r="Q888" s="249"/>
      <c r="IV888" s="250"/>
    </row>
    <row r="889" spans="16:256" s="72" customFormat="1" ht="13.9" hidden="1" customHeight="1" x14ac:dyDescent="0.25">
      <c r="P889" s="249"/>
      <c r="Q889" s="249"/>
      <c r="IV889" s="250"/>
    </row>
    <row r="890" spans="16:256" s="72" customFormat="1" ht="13.9" hidden="1" customHeight="1" x14ac:dyDescent="0.25">
      <c r="P890" s="249"/>
      <c r="Q890" s="249"/>
      <c r="IV890" s="250"/>
    </row>
    <row r="891" spans="16:256" s="72" customFormat="1" ht="13.9" hidden="1" customHeight="1" x14ac:dyDescent="0.25">
      <c r="P891" s="249"/>
      <c r="Q891" s="249"/>
      <c r="IV891" s="250"/>
    </row>
    <row r="892" spans="16:256" s="72" customFormat="1" ht="13.9" hidden="1" customHeight="1" x14ac:dyDescent="0.25">
      <c r="P892" s="249"/>
      <c r="Q892" s="249"/>
      <c r="IV892" s="250"/>
    </row>
    <row r="893" spans="16:256" s="72" customFormat="1" ht="13.9" hidden="1" customHeight="1" x14ac:dyDescent="0.25">
      <c r="P893" s="249"/>
      <c r="Q893" s="249"/>
      <c r="IV893" s="250"/>
    </row>
    <row r="894" spans="16:256" s="72" customFormat="1" ht="13.9" hidden="1" customHeight="1" x14ac:dyDescent="0.25">
      <c r="P894" s="249"/>
      <c r="Q894" s="249"/>
      <c r="IV894" s="250"/>
    </row>
    <row r="895" spans="16:256" s="72" customFormat="1" ht="13.9" hidden="1" customHeight="1" x14ac:dyDescent="0.25">
      <c r="P895" s="249"/>
      <c r="Q895" s="249"/>
      <c r="IV895" s="250"/>
    </row>
    <row r="896" spans="16:256" s="72" customFormat="1" ht="13.9" hidden="1" customHeight="1" x14ac:dyDescent="0.25">
      <c r="P896" s="249"/>
      <c r="Q896" s="249"/>
      <c r="IV896" s="250"/>
    </row>
    <row r="897" spans="16:256" s="72" customFormat="1" ht="13.9" hidden="1" customHeight="1" x14ac:dyDescent="0.25">
      <c r="P897" s="249"/>
      <c r="Q897" s="249"/>
      <c r="IV897" s="250"/>
    </row>
    <row r="898" spans="16:256" s="72" customFormat="1" ht="13.9" hidden="1" customHeight="1" x14ac:dyDescent="0.25">
      <c r="P898" s="249"/>
      <c r="Q898" s="249"/>
      <c r="IV898" s="250"/>
    </row>
    <row r="899" spans="16:256" s="72" customFormat="1" ht="13.9" hidden="1" customHeight="1" x14ac:dyDescent="0.25">
      <c r="P899" s="249"/>
      <c r="Q899" s="249"/>
      <c r="IV899" s="250"/>
    </row>
    <row r="900" spans="16:256" s="72" customFormat="1" ht="13.9" hidden="1" customHeight="1" x14ac:dyDescent="0.25">
      <c r="P900" s="249"/>
      <c r="Q900" s="249"/>
      <c r="IV900" s="250"/>
    </row>
    <row r="901" spans="16:256" s="72" customFormat="1" ht="13.9" hidden="1" customHeight="1" x14ac:dyDescent="0.25">
      <c r="P901" s="249"/>
      <c r="Q901" s="249"/>
      <c r="IV901" s="250"/>
    </row>
    <row r="902" spans="16:256" s="72" customFormat="1" ht="13.9" hidden="1" customHeight="1" x14ac:dyDescent="0.25">
      <c r="P902" s="249"/>
      <c r="Q902" s="249"/>
      <c r="IV902" s="250"/>
    </row>
    <row r="903" spans="16:256" s="72" customFormat="1" ht="13.9" hidden="1" customHeight="1" x14ac:dyDescent="0.25">
      <c r="P903" s="249"/>
      <c r="Q903" s="249"/>
      <c r="IV903" s="250"/>
    </row>
    <row r="904" spans="16:256" s="72" customFormat="1" ht="13.9" hidden="1" customHeight="1" x14ac:dyDescent="0.25">
      <c r="P904" s="249"/>
      <c r="Q904" s="249"/>
      <c r="IV904" s="250"/>
    </row>
    <row r="905" spans="16:256" s="72" customFormat="1" ht="13.9" hidden="1" customHeight="1" x14ac:dyDescent="0.25">
      <c r="P905" s="249"/>
      <c r="Q905" s="249"/>
      <c r="IV905" s="250"/>
    </row>
    <row r="906" spans="16:256" s="72" customFormat="1" ht="13.9" hidden="1" customHeight="1" x14ac:dyDescent="0.25">
      <c r="P906" s="249"/>
      <c r="Q906" s="249"/>
      <c r="IV906" s="250"/>
    </row>
    <row r="907" spans="16:256" s="72" customFormat="1" ht="13.9" hidden="1" customHeight="1" x14ac:dyDescent="0.25">
      <c r="P907" s="249"/>
      <c r="Q907" s="249"/>
      <c r="IV907" s="250"/>
    </row>
    <row r="908" spans="16:256" s="72" customFormat="1" ht="13.9" hidden="1" customHeight="1" x14ac:dyDescent="0.25">
      <c r="P908" s="249"/>
      <c r="Q908" s="249"/>
      <c r="IV908" s="250"/>
    </row>
    <row r="909" spans="16:256" s="72" customFormat="1" ht="13.9" hidden="1" customHeight="1" x14ac:dyDescent="0.25">
      <c r="P909" s="249"/>
      <c r="Q909" s="249"/>
      <c r="IV909" s="250"/>
    </row>
    <row r="910" spans="16:256" s="72" customFormat="1" ht="13.9" hidden="1" customHeight="1" x14ac:dyDescent="0.25">
      <c r="P910" s="249"/>
      <c r="Q910" s="249"/>
      <c r="IV910" s="250"/>
    </row>
    <row r="911" spans="16:256" s="72" customFormat="1" ht="13.9" hidden="1" customHeight="1" x14ac:dyDescent="0.25">
      <c r="P911" s="249"/>
      <c r="Q911" s="249"/>
      <c r="IV911" s="250"/>
    </row>
    <row r="912" spans="16:256" s="72" customFormat="1" ht="13.9" hidden="1" customHeight="1" x14ac:dyDescent="0.25">
      <c r="P912" s="249"/>
      <c r="Q912" s="249"/>
      <c r="IV912" s="250"/>
    </row>
    <row r="913" spans="16:256" s="72" customFormat="1" ht="13.9" hidden="1" customHeight="1" x14ac:dyDescent="0.25">
      <c r="P913" s="249"/>
      <c r="Q913" s="249"/>
      <c r="IV913" s="250"/>
    </row>
    <row r="914" spans="16:256" s="72" customFormat="1" ht="13.9" hidden="1" customHeight="1" x14ac:dyDescent="0.25">
      <c r="P914" s="249"/>
      <c r="Q914" s="249"/>
      <c r="IV914" s="250"/>
    </row>
    <row r="915" spans="16:256" s="72" customFormat="1" ht="13.9" hidden="1" customHeight="1" x14ac:dyDescent="0.25">
      <c r="P915" s="249"/>
      <c r="Q915" s="249"/>
      <c r="IV915" s="250"/>
    </row>
    <row r="916" spans="16:256" s="72" customFormat="1" ht="13.9" hidden="1" customHeight="1" x14ac:dyDescent="0.25">
      <c r="P916" s="249"/>
      <c r="Q916" s="249"/>
      <c r="IV916" s="250"/>
    </row>
    <row r="917" spans="16:256" s="72" customFormat="1" ht="13.9" hidden="1" customHeight="1" x14ac:dyDescent="0.25">
      <c r="P917" s="249"/>
      <c r="Q917" s="249"/>
      <c r="IV917" s="250"/>
    </row>
    <row r="918" spans="16:256" s="72" customFormat="1" ht="13.9" hidden="1" customHeight="1" x14ac:dyDescent="0.25">
      <c r="P918" s="249"/>
      <c r="Q918" s="249"/>
      <c r="IV918" s="250"/>
    </row>
    <row r="919" spans="16:256" s="72" customFormat="1" ht="13.9" hidden="1" customHeight="1" x14ac:dyDescent="0.25">
      <c r="P919" s="249"/>
      <c r="Q919" s="249"/>
      <c r="IV919" s="250"/>
    </row>
    <row r="920" spans="16:256" s="72" customFormat="1" ht="13.9" hidden="1" customHeight="1" x14ac:dyDescent="0.25">
      <c r="P920" s="249"/>
      <c r="Q920" s="249"/>
      <c r="IV920" s="250"/>
    </row>
    <row r="921" spans="16:256" s="72" customFormat="1" ht="13.9" hidden="1" customHeight="1" x14ac:dyDescent="0.25">
      <c r="P921" s="249"/>
      <c r="Q921" s="249"/>
      <c r="IV921" s="250"/>
    </row>
    <row r="922" spans="16:256" s="72" customFormat="1" ht="13.9" hidden="1" customHeight="1" x14ac:dyDescent="0.25">
      <c r="P922" s="249"/>
      <c r="Q922" s="249"/>
      <c r="IV922" s="250"/>
    </row>
    <row r="923" spans="16:256" s="72" customFormat="1" ht="13.9" hidden="1" customHeight="1" x14ac:dyDescent="0.25">
      <c r="P923" s="249"/>
      <c r="Q923" s="249"/>
      <c r="IV923" s="250"/>
    </row>
    <row r="924" spans="16:256" s="72" customFormat="1" ht="13.9" hidden="1" customHeight="1" x14ac:dyDescent="0.25">
      <c r="P924" s="249"/>
      <c r="Q924" s="249"/>
      <c r="IV924" s="250"/>
    </row>
    <row r="925" spans="16:256" s="72" customFormat="1" ht="13.9" hidden="1" customHeight="1" x14ac:dyDescent="0.25">
      <c r="P925" s="249"/>
      <c r="Q925" s="249"/>
      <c r="IV925" s="250"/>
    </row>
    <row r="926" spans="16:256" s="72" customFormat="1" ht="13.9" hidden="1" customHeight="1" x14ac:dyDescent="0.25">
      <c r="P926" s="249"/>
      <c r="Q926" s="249"/>
      <c r="IV926" s="250"/>
    </row>
    <row r="927" spans="16:256" s="72" customFormat="1" ht="13.9" hidden="1" customHeight="1" x14ac:dyDescent="0.25">
      <c r="P927" s="249"/>
      <c r="Q927" s="249"/>
      <c r="IV927" s="250"/>
    </row>
    <row r="928" spans="16:256" s="72" customFormat="1" ht="13.9" hidden="1" customHeight="1" x14ac:dyDescent="0.25">
      <c r="P928" s="249"/>
      <c r="Q928" s="249"/>
      <c r="IV928" s="250"/>
    </row>
    <row r="929" spans="16:256" s="72" customFormat="1" ht="13.9" hidden="1" customHeight="1" x14ac:dyDescent="0.25">
      <c r="P929" s="249"/>
      <c r="Q929" s="249"/>
      <c r="IV929" s="250"/>
    </row>
    <row r="930" spans="16:256" s="72" customFormat="1" ht="13.9" hidden="1" customHeight="1" x14ac:dyDescent="0.25">
      <c r="P930" s="249"/>
      <c r="Q930" s="249"/>
      <c r="IV930" s="250"/>
    </row>
    <row r="931" spans="16:256" s="72" customFormat="1" ht="13.9" hidden="1" customHeight="1" x14ac:dyDescent="0.25">
      <c r="P931" s="249"/>
      <c r="Q931" s="249"/>
      <c r="IV931" s="250"/>
    </row>
    <row r="932" spans="16:256" s="72" customFormat="1" ht="13.9" hidden="1" customHeight="1" x14ac:dyDescent="0.25">
      <c r="P932" s="249"/>
      <c r="Q932" s="249"/>
      <c r="IV932" s="250"/>
    </row>
    <row r="933" spans="16:256" s="72" customFormat="1" ht="13.9" hidden="1" customHeight="1" x14ac:dyDescent="0.25">
      <c r="P933" s="249"/>
      <c r="Q933" s="249"/>
      <c r="IV933" s="250"/>
    </row>
    <row r="934" spans="16:256" s="72" customFormat="1" ht="13.9" hidden="1" customHeight="1" x14ac:dyDescent="0.25">
      <c r="P934" s="249"/>
      <c r="Q934" s="249"/>
      <c r="IV934" s="250"/>
    </row>
    <row r="935" spans="16:256" s="72" customFormat="1" ht="13.9" hidden="1" customHeight="1" x14ac:dyDescent="0.25">
      <c r="P935" s="249"/>
      <c r="Q935" s="249"/>
      <c r="IV935" s="250"/>
    </row>
    <row r="936" spans="16:256" s="72" customFormat="1" ht="13.9" hidden="1" customHeight="1" x14ac:dyDescent="0.25">
      <c r="P936" s="249"/>
      <c r="Q936" s="249"/>
      <c r="IV936" s="250"/>
    </row>
    <row r="937" spans="16:256" s="72" customFormat="1" ht="13.9" hidden="1" customHeight="1" x14ac:dyDescent="0.25">
      <c r="P937" s="249"/>
      <c r="Q937" s="249"/>
      <c r="IV937" s="250"/>
    </row>
    <row r="938" spans="16:256" s="72" customFormat="1" ht="13.9" hidden="1" customHeight="1" x14ac:dyDescent="0.25">
      <c r="P938" s="249"/>
      <c r="Q938" s="249"/>
      <c r="IV938" s="250"/>
    </row>
    <row r="939" spans="16:256" s="72" customFormat="1" ht="13.9" hidden="1" customHeight="1" x14ac:dyDescent="0.25">
      <c r="P939" s="249"/>
      <c r="Q939" s="249"/>
      <c r="IV939" s="250"/>
    </row>
    <row r="940" spans="16:256" s="72" customFormat="1" ht="13.9" hidden="1" customHeight="1" x14ac:dyDescent="0.25">
      <c r="P940" s="249"/>
      <c r="Q940" s="249"/>
      <c r="IV940" s="250"/>
    </row>
    <row r="941" spans="16:256" s="72" customFormat="1" ht="13.9" hidden="1" customHeight="1" x14ac:dyDescent="0.25">
      <c r="P941" s="249"/>
      <c r="Q941" s="249"/>
      <c r="IV941" s="250"/>
    </row>
    <row r="942" spans="16:256" s="72" customFormat="1" ht="13.9" hidden="1" customHeight="1" x14ac:dyDescent="0.25">
      <c r="P942" s="249"/>
      <c r="Q942" s="249"/>
      <c r="IV942" s="250"/>
    </row>
    <row r="943" spans="16:256" s="72" customFormat="1" ht="13.9" hidden="1" customHeight="1" x14ac:dyDescent="0.25">
      <c r="P943" s="249"/>
      <c r="Q943" s="249"/>
      <c r="IV943" s="250"/>
    </row>
    <row r="944" spans="16:256" s="72" customFormat="1" ht="13.9" hidden="1" customHeight="1" x14ac:dyDescent="0.25">
      <c r="P944" s="249"/>
      <c r="Q944" s="249"/>
      <c r="IV944" s="250"/>
    </row>
    <row r="945" spans="16:256" s="72" customFormat="1" ht="13.9" hidden="1" customHeight="1" x14ac:dyDescent="0.25">
      <c r="P945" s="249"/>
      <c r="Q945" s="249"/>
      <c r="IV945" s="250"/>
    </row>
    <row r="946" spans="16:256" s="72" customFormat="1" ht="13.9" hidden="1" customHeight="1" x14ac:dyDescent="0.25">
      <c r="P946" s="249"/>
      <c r="Q946" s="249"/>
      <c r="IV946" s="250"/>
    </row>
    <row r="947" spans="16:256" s="72" customFormat="1" ht="13.9" hidden="1" customHeight="1" x14ac:dyDescent="0.25">
      <c r="P947" s="249"/>
      <c r="Q947" s="249"/>
      <c r="IV947" s="250"/>
    </row>
    <row r="948" spans="16:256" s="72" customFormat="1" ht="13.9" hidden="1" customHeight="1" x14ac:dyDescent="0.25">
      <c r="P948" s="249"/>
      <c r="Q948" s="249"/>
      <c r="IV948" s="250"/>
    </row>
    <row r="949" spans="16:256" s="72" customFormat="1" ht="13.9" hidden="1" customHeight="1" x14ac:dyDescent="0.25">
      <c r="P949" s="249"/>
      <c r="Q949" s="249"/>
      <c r="IV949" s="250"/>
    </row>
    <row r="950" spans="16:256" s="72" customFormat="1" ht="13.9" hidden="1" customHeight="1" x14ac:dyDescent="0.25">
      <c r="P950" s="249"/>
      <c r="Q950" s="249"/>
      <c r="IV950" s="250"/>
    </row>
    <row r="951" spans="16:256" s="72" customFormat="1" ht="13.9" hidden="1" customHeight="1" x14ac:dyDescent="0.25">
      <c r="P951" s="249"/>
      <c r="Q951" s="249"/>
      <c r="IV951" s="250"/>
    </row>
    <row r="952" spans="16:256" s="72" customFormat="1" ht="13.9" hidden="1" customHeight="1" x14ac:dyDescent="0.25">
      <c r="P952" s="249"/>
      <c r="Q952" s="249"/>
      <c r="IV952" s="250"/>
    </row>
    <row r="953" spans="16:256" s="72" customFormat="1" ht="13.9" hidden="1" customHeight="1" x14ac:dyDescent="0.25">
      <c r="P953" s="249"/>
      <c r="Q953" s="249"/>
      <c r="IV953" s="250"/>
    </row>
    <row r="954" spans="16:256" s="72" customFormat="1" ht="13.9" hidden="1" customHeight="1" x14ac:dyDescent="0.25">
      <c r="P954" s="249"/>
      <c r="Q954" s="249"/>
      <c r="IV954" s="250"/>
    </row>
    <row r="955" spans="16:256" s="72" customFormat="1" ht="13.9" hidden="1" customHeight="1" x14ac:dyDescent="0.25">
      <c r="P955" s="249"/>
      <c r="Q955" s="249"/>
      <c r="IV955" s="250"/>
    </row>
    <row r="956" spans="16:256" s="72" customFormat="1" ht="13.9" hidden="1" customHeight="1" x14ac:dyDescent="0.25">
      <c r="P956" s="249"/>
      <c r="Q956" s="249"/>
      <c r="IV956" s="250"/>
    </row>
    <row r="957" spans="16:256" s="72" customFormat="1" ht="13.9" hidden="1" customHeight="1" x14ac:dyDescent="0.25">
      <c r="P957" s="249"/>
      <c r="Q957" s="249"/>
      <c r="IV957" s="250"/>
    </row>
    <row r="958" spans="16:256" s="72" customFormat="1" ht="13.9" hidden="1" customHeight="1" x14ac:dyDescent="0.25">
      <c r="P958" s="249"/>
      <c r="Q958" s="249"/>
      <c r="IV958" s="250"/>
    </row>
    <row r="959" spans="16:256" s="72" customFormat="1" ht="13.9" hidden="1" customHeight="1" x14ac:dyDescent="0.25">
      <c r="P959" s="249"/>
      <c r="Q959" s="249"/>
      <c r="IV959" s="250"/>
    </row>
    <row r="960" spans="16:256" s="72" customFormat="1" ht="13.9" hidden="1" customHeight="1" x14ac:dyDescent="0.25">
      <c r="P960" s="249"/>
      <c r="Q960" s="249"/>
      <c r="IV960" s="250"/>
    </row>
    <row r="961" spans="16:256" s="72" customFormat="1" ht="13.9" hidden="1" customHeight="1" x14ac:dyDescent="0.25">
      <c r="P961" s="249"/>
      <c r="Q961" s="249"/>
      <c r="IV961" s="250"/>
    </row>
    <row r="962" spans="16:256" s="72" customFormat="1" ht="13.9" hidden="1" customHeight="1" x14ac:dyDescent="0.25">
      <c r="P962" s="249"/>
      <c r="Q962" s="249"/>
      <c r="IV962" s="250"/>
    </row>
    <row r="963" spans="16:256" s="72" customFormat="1" ht="13.9" hidden="1" customHeight="1" x14ac:dyDescent="0.25">
      <c r="P963" s="249"/>
      <c r="Q963" s="249"/>
      <c r="IV963" s="250"/>
    </row>
    <row r="964" spans="16:256" s="72" customFormat="1" ht="13.9" hidden="1" customHeight="1" x14ac:dyDescent="0.25">
      <c r="P964" s="249"/>
      <c r="Q964" s="249"/>
      <c r="IV964" s="250"/>
    </row>
    <row r="965" spans="16:256" s="72" customFormat="1" ht="13.9" hidden="1" customHeight="1" x14ac:dyDescent="0.25">
      <c r="P965" s="249"/>
      <c r="Q965" s="249"/>
      <c r="IV965" s="250"/>
    </row>
    <row r="966" spans="16:256" s="72" customFormat="1" ht="13.9" hidden="1" customHeight="1" x14ac:dyDescent="0.25">
      <c r="P966" s="249"/>
      <c r="Q966" s="249"/>
      <c r="IV966" s="250"/>
    </row>
    <row r="967" spans="16:256" s="72" customFormat="1" ht="13.9" hidden="1" customHeight="1" x14ac:dyDescent="0.25">
      <c r="P967" s="249"/>
      <c r="Q967" s="249"/>
      <c r="IV967" s="250"/>
    </row>
    <row r="968" spans="16:256" s="72" customFormat="1" ht="13.9" hidden="1" customHeight="1" x14ac:dyDescent="0.25">
      <c r="P968" s="249"/>
      <c r="Q968" s="249"/>
      <c r="IV968" s="250"/>
    </row>
    <row r="969" spans="16:256" s="72" customFormat="1" ht="13.9" hidden="1" customHeight="1" x14ac:dyDescent="0.25">
      <c r="P969" s="249"/>
      <c r="Q969" s="249"/>
      <c r="IV969" s="250"/>
    </row>
    <row r="970" spans="16:256" s="72" customFormat="1" ht="13.9" hidden="1" customHeight="1" x14ac:dyDescent="0.25">
      <c r="P970" s="249"/>
      <c r="Q970" s="249"/>
      <c r="IV970" s="250"/>
    </row>
    <row r="971" spans="16:256" s="72" customFormat="1" ht="13.9" hidden="1" customHeight="1" x14ac:dyDescent="0.25">
      <c r="P971" s="249"/>
      <c r="Q971" s="249"/>
      <c r="IV971" s="250"/>
    </row>
    <row r="972" spans="16:256" s="72" customFormat="1" ht="13.9" hidden="1" customHeight="1" x14ac:dyDescent="0.25">
      <c r="P972" s="249"/>
      <c r="Q972" s="249"/>
      <c r="IV972" s="250"/>
    </row>
    <row r="973" spans="16:256" s="72" customFormat="1" ht="13.9" hidden="1" customHeight="1" x14ac:dyDescent="0.25">
      <c r="P973" s="249"/>
      <c r="Q973" s="249"/>
      <c r="IV973" s="250"/>
    </row>
    <row r="974" spans="16:256" s="72" customFormat="1" ht="13.9" hidden="1" customHeight="1" x14ac:dyDescent="0.25">
      <c r="P974" s="249"/>
      <c r="Q974" s="249"/>
      <c r="IV974" s="250"/>
    </row>
    <row r="975" spans="16:256" s="72" customFormat="1" ht="13.9" hidden="1" customHeight="1" x14ac:dyDescent="0.25">
      <c r="P975" s="249"/>
      <c r="Q975" s="249"/>
      <c r="IV975" s="250"/>
    </row>
    <row r="976" spans="16:256" s="72" customFormat="1" ht="13.9" hidden="1" customHeight="1" x14ac:dyDescent="0.25">
      <c r="P976" s="249"/>
      <c r="Q976" s="249"/>
      <c r="IV976" s="250"/>
    </row>
    <row r="977" spans="16:256" s="72" customFormat="1" ht="13.9" hidden="1" customHeight="1" x14ac:dyDescent="0.25">
      <c r="P977" s="249"/>
      <c r="Q977" s="249"/>
      <c r="IV977" s="250"/>
    </row>
    <row r="978" spans="16:256" s="72" customFormat="1" ht="13.9" hidden="1" customHeight="1" x14ac:dyDescent="0.25">
      <c r="P978" s="249"/>
      <c r="Q978" s="249"/>
      <c r="IV978" s="250"/>
    </row>
    <row r="979" spans="16:256" s="72" customFormat="1" ht="13.9" hidden="1" customHeight="1" x14ac:dyDescent="0.25">
      <c r="P979" s="249"/>
      <c r="Q979" s="249"/>
      <c r="IV979" s="250"/>
    </row>
    <row r="980" spans="16:256" s="72" customFormat="1" ht="13.9" hidden="1" customHeight="1" x14ac:dyDescent="0.25">
      <c r="P980" s="249"/>
      <c r="Q980" s="249"/>
      <c r="IV980" s="250"/>
    </row>
    <row r="981" spans="16:256" s="72" customFormat="1" ht="13.9" hidden="1" customHeight="1" x14ac:dyDescent="0.25">
      <c r="P981" s="249"/>
      <c r="Q981" s="249"/>
      <c r="IV981" s="250"/>
    </row>
    <row r="982" spans="16:256" s="72" customFormat="1" ht="13.9" hidden="1" customHeight="1" x14ac:dyDescent="0.25">
      <c r="P982" s="249"/>
      <c r="Q982" s="249"/>
      <c r="IV982" s="250"/>
    </row>
    <row r="983" spans="16:256" s="72" customFormat="1" ht="13.9" hidden="1" customHeight="1" x14ac:dyDescent="0.25">
      <c r="P983" s="249"/>
      <c r="Q983" s="249"/>
      <c r="IV983" s="250"/>
    </row>
    <row r="984" spans="16:256" s="72" customFormat="1" ht="13.9" hidden="1" customHeight="1" x14ac:dyDescent="0.25">
      <c r="P984" s="249"/>
      <c r="Q984" s="249"/>
      <c r="IV984" s="250"/>
    </row>
    <row r="985" spans="16:256" s="72" customFormat="1" ht="13.9" hidden="1" customHeight="1" x14ac:dyDescent="0.25">
      <c r="P985" s="249"/>
      <c r="Q985" s="249"/>
      <c r="IV985" s="250"/>
    </row>
    <row r="986" spans="16:256" s="72" customFormat="1" ht="13.9" hidden="1" customHeight="1" x14ac:dyDescent="0.25">
      <c r="P986" s="249"/>
      <c r="Q986" s="249"/>
      <c r="IV986" s="250"/>
    </row>
    <row r="987" spans="16:256" s="72" customFormat="1" ht="13.9" hidden="1" customHeight="1" x14ac:dyDescent="0.25">
      <c r="P987" s="249"/>
      <c r="Q987" s="249"/>
      <c r="IV987" s="250"/>
    </row>
    <row r="988" spans="16:256" s="72" customFormat="1" ht="13.9" hidden="1" customHeight="1" x14ac:dyDescent="0.25">
      <c r="P988" s="249"/>
      <c r="Q988" s="249"/>
      <c r="IV988" s="250"/>
    </row>
    <row r="989" spans="16:256" s="72" customFormat="1" ht="13.9" hidden="1" customHeight="1" x14ac:dyDescent="0.25">
      <c r="P989" s="249"/>
      <c r="Q989" s="249"/>
      <c r="IV989" s="250"/>
    </row>
    <row r="990" spans="16:256" s="72" customFormat="1" ht="13.9" hidden="1" customHeight="1" x14ac:dyDescent="0.25">
      <c r="P990" s="249"/>
      <c r="Q990" s="249"/>
      <c r="IV990" s="250"/>
    </row>
    <row r="991" spans="16:256" s="72" customFormat="1" ht="13.9" hidden="1" customHeight="1" x14ac:dyDescent="0.25">
      <c r="P991" s="249"/>
      <c r="Q991" s="249"/>
      <c r="IV991" s="250"/>
    </row>
    <row r="992" spans="16:256" s="72" customFormat="1" ht="13.9" hidden="1" customHeight="1" x14ac:dyDescent="0.25">
      <c r="P992" s="249"/>
      <c r="Q992" s="249"/>
      <c r="IV992" s="250"/>
    </row>
    <row r="993" spans="16:256" s="72" customFormat="1" ht="13.9" hidden="1" customHeight="1" x14ac:dyDescent="0.25">
      <c r="P993" s="249"/>
      <c r="Q993" s="249"/>
      <c r="IV993" s="250"/>
    </row>
    <row r="994" spans="16:256" s="72" customFormat="1" ht="13.9" hidden="1" customHeight="1" x14ac:dyDescent="0.25">
      <c r="P994" s="249"/>
      <c r="Q994" s="249"/>
      <c r="IV994" s="250"/>
    </row>
    <row r="995" spans="16:256" s="72" customFormat="1" ht="13.9" hidden="1" customHeight="1" x14ac:dyDescent="0.25">
      <c r="P995" s="249"/>
      <c r="Q995" s="249"/>
      <c r="IV995" s="250"/>
    </row>
    <row r="996" spans="16:256" s="72" customFormat="1" ht="13.9" hidden="1" customHeight="1" x14ac:dyDescent="0.25">
      <c r="P996" s="249"/>
      <c r="Q996" s="249"/>
      <c r="IV996" s="250"/>
    </row>
    <row r="997" spans="16:256" s="72" customFormat="1" ht="13.9" hidden="1" customHeight="1" x14ac:dyDescent="0.25">
      <c r="P997" s="249"/>
      <c r="Q997" s="249"/>
      <c r="IV997" s="250"/>
    </row>
    <row r="998" spans="16:256" s="72" customFormat="1" ht="13.9" hidden="1" customHeight="1" x14ac:dyDescent="0.25">
      <c r="P998" s="249"/>
      <c r="Q998" s="249"/>
      <c r="IV998" s="250"/>
    </row>
    <row r="999" spans="16:256" s="72" customFormat="1" ht="13.9" hidden="1" customHeight="1" x14ac:dyDescent="0.25">
      <c r="P999" s="249"/>
      <c r="Q999" s="249"/>
      <c r="IV999" s="250"/>
    </row>
    <row r="1000" spans="16:256" s="72" customFormat="1" ht="13.9" hidden="1" customHeight="1" x14ac:dyDescent="0.25">
      <c r="P1000" s="249"/>
      <c r="Q1000" s="249"/>
      <c r="IV1000" s="250"/>
    </row>
    <row r="1001" spans="16:256" s="72" customFormat="1" ht="13.9" hidden="1" customHeight="1" x14ac:dyDescent="0.25">
      <c r="P1001" s="249"/>
      <c r="Q1001" s="249"/>
      <c r="IV1001" s="250"/>
    </row>
    <row r="1002" spans="16:256" s="72" customFormat="1" ht="13.9" hidden="1" customHeight="1" x14ac:dyDescent="0.25">
      <c r="P1002" s="249"/>
      <c r="Q1002" s="249"/>
      <c r="IV1002" s="250"/>
    </row>
    <row r="1003" spans="16:256" s="72" customFormat="1" ht="13.9" hidden="1" customHeight="1" x14ac:dyDescent="0.25">
      <c r="P1003" s="249"/>
      <c r="Q1003" s="249"/>
      <c r="IV1003" s="250"/>
    </row>
    <row r="1004" spans="16:256" s="72" customFormat="1" ht="13.9" hidden="1" customHeight="1" x14ac:dyDescent="0.25">
      <c r="P1004" s="249"/>
      <c r="Q1004" s="249"/>
      <c r="IV1004" s="250"/>
    </row>
    <row r="1005" spans="16:256" s="72" customFormat="1" ht="13.9" hidden="1" customHeight="1" x14ac:dyDescent="0.25">
      <c r="P1005" s="249"/>
      <c r="Q1005" s="249"/>
      <c r="IV1005" s="250"/>
    </row>
    <row r="1006" spans="16:256" s="72" customFormat="1" ht="13.9" hidden="1" customHeight="1" x14ac:dyDescent="0.25">
      <c r="P1006" s="249"/>
      <c r="Q1006" s="249"/>
      <c r="IV1006" s="250"/>
    </row>
    <row r="1007" spans="16:256" s="72" customFormat="1" ht="13.9" hidden="1" customHeight="1" x14ac:dyDescent="0.25">
      <c r="P1007" s="249"/>
      <c r="Q1007" s="249"/>
      <c r="IV1007" s="250"/>
    </row>
    <row r="1008" spans="16:256" s="72" customFormat="1" ht="13.9" hidden="1" customHeight="1" x14ac:dyDescent="0.25">
      <c r="P1008" s="249"/>
      <c r="Q1008" s="249"/>
      <c r="IV1008" s="250"/>
    </row>
    <row r="1009" spans="16:256" s="72" customFormat="1" ht="13.9" hidden="1" customHeight="1" x14ac:dyDescent="0.25">
      <c r="P1009" s="249"/>
      <c r="Q1009" s="249"/>
      <c r="IV1009" s="250"/>
    </row>
    <row r="1010" spans="16:256" s="72" customFormat="1" ht="13.9" hidden="1" customHeight="1" x14ac:dyDescent="0.25">
      <c r="P1010" s="249"/>
      <c r="Q1010" s="249"/>
      <c r="IV1010" s="250"/>
    </row>
    <row r="1011" spans="16:256" s="72" customFormat="1" ht="13.9" hidden="1" customHeight="1" x14ac:dyDescent="0.25">
      <c r="P1011" s="249"/>
      <c r="Q1011" s="249"/>
      <c r="IV1011" s="250"/>
    </row>
    <row r="1012" spans="16:256" s="72" customFormat="1" ht="13.9" hidden="1" customHeight="1" x14ac:dyDescent="0.25">
      <c r="P1012" s="249"/>
      <c r="Q1012" s="249"/>
      <c r="IV1012" s="250"/>
    </row>
    <row r="1013" spans="16:256" s="72" customFormat="1" ht="13.9" hidden="1" customHeight="1" x14ac:dyDescent="0.25">
      <c r="P1013" s="249"/>
      <c r="Q1013" s="249"/>
      <c r="IV1013" s="250"/>
    </row>
    <row r="1014" spans="16:256" s="72" customFormat="1" ht="13.9" hidden="1" customHeight="1" x14ac:dyDescent="0.25">
      <c r="P1014" s="249"/>
      <c r="Q1014" s="249"/>
      <c r="IV1014" s="250"/>
    </row>
    <row r="1015" spans="16:256" s="72" customFormat="1" ht="13.9" hidden="1" customHeight="1" x14ac:dyDescent="0.25">
      <c r="P1015" s="249"/>
      <c r="Q1015" s="249"/>
      <c r="IV1015" s="250"/>
    </row>
    <row r="1016" spans="16:256" s="72" customFormat="1" ht="13.9" hidden="1" customHeight="1" x14ac:dyDescent="0.25">
      <c r="P1016" s="249"/>
      <c r="Q1016" s="249"/>
      <c r="IV1016" s="250"/>
    </row>
    <row r="1017" spans="16:256" s="72" customFormat="1" ht="13.9" hidden="1" customHeight="1" x14ac:dyDescent="0.25">
      <c r="P1017" s="249"/>
      <c r="Q1017" s="249"/>
      <c r="IV1017" s="250"/>
    </row>
    <row r="1018" spans="16:256" s="72" customFormat="1" ht="13.9" hidden="1" customHeight="1" x14ac:dyDescent="0.25">
      <c r="P1018" s="249"/>
      <c r="Q1018" s="249"/>
      <c r="IV1018" s="250"/>
    </row>
    <row r="1019" spans="16:256" s="72" customFormat="1" ht="13.9" hidden="1" customHeight="1" x14ac:dyDescent="0.25">
      <c r="P1019" s="249"/>
      <c r="Q1019" s="249"/>
      <c r="IV1019" s="250"/>
    </row>
    <row r="1020" spans="16:256" s="72" customFormat="1" ht="13.9" hidden="1" customHeight="1" x14ac:dyDescent="0.25">
      <c r="P1020" s="249"/>
      <c r="Q1020" s="249"/>
      <c r="IV1020" s="250"/>
    </row>
    <row r="1021" spans="16:256" s="72" customFormat="1" ht="13.9" hidden="1" customHeight="1" x14ac:dyDescent="0.25">
      <c r="P1021" s="249"/>
      <c r="Q1021" s="249"/>
      <c r="IV1021" s="250"/>
    </row>
    <row r="1022" spans="16:256" s="72" customFormat="1" ht="13.9" hidden="1" customHeight="1" x14ac:dyDescent="0.25">
      <c r="P1022" s="249"/>
      <c r="Q1022" s="249"/>
      <c r="IV1022" s="250"/>
    </row>
    <row r="1023" spans="16:256" s="72" customFormat="1" ht="13.9" hidden="1" customHeight="1" x14ac:dyDescent="0.25">
      <c r="P1023" s="249"/>
      <c r="Q1023" s="249"/>
      <c r="IV1023" s="250"/>
    </row>
    <row r="1024" spans="16:256" s="72" customFormat="1" ht="13.9" hidden="1" customHeight="1" x14ac:dyDescent="0.25">
      <c r="P1024" s="249"/>
      <c r="Q1024" s="249"/>
      <c r="IV1024" s="250"/>
    </row>
    <row r="1025" spans="16:256" s="72" customFormat="1" ht="13.9" hidden="1" customHeight="1" x14ac:dyDescent="0.25">
      <c r="P1025" s="249"/>
      <c r="Q1025" s="249"/>
      <c r="IV1025" s="250"/>
    </row>
    <row r="1026" spans="16:256" s="72" customFormat="1" ht="13.9" hidden="1" customHeight="1" x14ac:dyDescent="0.25">
      <c r="P1026" s="249"/>
      <c r="Q1026" s="249"/>
      <c r="IV1026" s="250"/>
    </row>
    <row r="1027" spans="16:256" s="72" customFormat="1" ht="13.9" hidden="1" customHeight="1" x14ac:dyDescent="0.25">
      <c r="P1027" s="249"/>
      <c r="Q1027" s="249"/>
      <c r="IV1027" s="250"/>
    </row>
    <row r="1028" spans="16:256" s="72" customFormat="1" ht="13.9" hidden="1" customHeight="1" x14ac:dyDescent="0.25">
      <c r="P1028" s="249"/>
      <c r="Q1028" s="249"/>
      <c r="IV1028" s="250"/>
    </row>
    <row r="1029" spans="16:256" s="72" customFormat="1" ht="13.9" hidden="1" customHeight="1" x14ac:dyDescent="0.25">
      <c r="P1029" s="249"/>
      <c r="Q1029" s="249"/>
      <c r="IV1029" s="250"/>
    </row>
    <row r="1030" spans="16:256" s="72" customFormat="1" ht="13.9" hidden="1" customHeight="1" x14ac:dyDescent="0.25">
      <c r="P1030" s="249"/>
      <c r="Q1030" s="249"/>
      <c r="IV1030" s="250"/>
    </row>
    <row r="1031" spans="16:256" s="72" customFormat="1" ht="13.9" hidden="1" customHeight="1" x14ac:dyDescent="0.25">
      <c r="P1031" s="249"/>
      <c r="Q1031" s="249"/>
      <c r="IV1031" s="250"/>
    </row>
    <row r="1032" spans="16:256" s="72" customFormat="1" ht="13.9" hidden="1" customHeight="1" x14ac:dyDescent="0.25">
      <c r="P1032" s="249"/>
      <c r="Q1032" s="249"/>
      <c r="IV1032" s="250"/>
    </row>
    <row r="1033" spans="16:256" s="72" customFormat="1" ht="13.9" hidden="1" customHeight="1" x14ac:dyDescent="0.25">
      <c r="P1033" s="249"/>
      <c r="Q1033" s="249"/>
      <c r="IV1033" s="250"/>
    </row>
    <row r="1034" spans="16:256" s="72" customFormat="1" ht="13.9" hidden="1" customHeight="1" x14ac:dyDescent="0.25">
      <c r="P1034" s="249"/>
      <c r="Q1034" s="249"/>
      <c r="IV1034" s="250"/>
    </row>
    <row r="1035" spans="16:256" s="72" customFormat="1" ht="13.9" hidden="1" customHeight="1" x14ac:dyDescent="0.25">
      <c r="P1035" s="249"/>
      <c r="Q1035" s="249"/>
      <c r="IV1035" s="250"/>
    </row>
    <row r="1036" spans="16:256" s="72" customFormat="1" ht="13.9" hidden="1" customHeight="1" x14ac:dyDescent="0.25">
      <c r="P1036" s="249"/>
      <c r="Q1036" s="249"/>
      <c r="IV1036" s="250"/>
    </row>
    <row r="1037" spans="16:256" s="72" customFormat="1" ht="13.9" hidden="1" customHeight="1" x14ac:dyDescent="0.25">
      <c r="P1037" s="249"/>
      <c r="Q1037" s="249"/>
      <c r="IV1037" s="250"/>
    </row>
    <row r="1038" spans="16:256" s="72" customFormat="1" ht="13.9" hidden="1" customHeight="1" x14ac:dyDescent="0.25">
      <c r="P1038" s="249"/>
      <c r="Q1038" s="249"/>
      <c r="IV1038" s="250"/>
    </row>
    <row r="1039" spans="16:256" s="72" customFormat="1" ht="13.9" hidden="1" customHeight="1" x14ac:dyDescent="0.25">
      <c r="P1039" s="249"/>
      <c r="Q1039" s="249"/>
      <c r="IV1039" s="250"/>
    </row>
    <row r="1040" spans="16:256" s="72" customFormat="1" ht="13.9" hidden="1" customHeight="1" x14ac:dyDescent="0.25">
      <c r="P1040" s="249"/>
      <c r="Q1040" s="249"/>
      <c r="IV1040" s="250"/>
    </row>
    <row r="1041" spans="16:256" s="72" customFormat="1" ht="13.9" hidden="1" customHeight="1" x14ac:dyDescent="0.25">
      <c r="P1041" s="249"/>
      <c r="Q1041" s="249"/>
      <c r="IV1041" s="250"/>
    </row>
    <row r="1042" spans="16:256" s="72" customFormat="1" ht="13.9" hidden="1" customHeight="1" x14ac:dyDescent="0.25">
      <c r="P1042" s="249"/>
      <c r="Q1042" s="249"/>
      <c r="IV1042" s="250"/>
    </row>
    <row r="1043" spans="16:256" s="72" customFormat="1" ht="13.9" hidden="1" customHeight="1" x14ac:dyDescent="0.25">
      <c r="P1043" s="249"/>
      <c r="Q1043" s="249"/>
      <c r="IV1043" s="250"/>
    </row>
    <row r="1044" spans="16:256" s="72" customFormat="1" ht="13.9" hidden="1" customHeight="1" x14ac:dyDescent="0.25">
      <c r="P1044" s="249"/>
      <c r="Q1044" s="249"/>
      <c r="IV1044" s="250"/>
    </row>
    <row r="1045" spans="16:256" s="72" customFormat="1" ht="13.9" hidden="1" customHeight="1" x14ac:dyDescent="0.25">
      <c r="P1045" s="249"/>
      <c r="Q1045" s="249"/>
      <c r="IV1045" s="250"/>
    </row>
    <row r="1046" spans="16:256" s="72" customFormat="1" ht="13.9" hidden="1" customHeight="1" x14ac:dyDescent="0.25">
      <c r="P1046" s="249"/>
      <c r="Q1046" s="249"/>
      <c r="IV1046" s="250"/>
    </row>
    <row r="1047" spans="16:256" s="72" customFormat="1" ht="13.9" hidden="1" customHeight="1" x14ac:dyDescent="0.25">
      <c r="P1047" s="249"/>
      <c r="Q1047" s="249"/>
      <c r="IV1047" s="250"/>
    </row>
    <row r="1048" spans="16:256" s="72" customFormat="1" ht="13.9" hidden="1" customHeight="1" x14ac:dyDescent="0.25">
      <c r="P1048" s="249"/>
      <c r="Q1048" s="249"/>
      <c r="IV1048" s="250"/>
    </row>
    <row r="1049" spans="16:256" s="72" customFormat="1" ht="13.9" hidden="1" customHeight="1" x14ac:dyDescent="0.25">
      <c r="P1049" s="249"/>
      <c r="Q1049" s="249"/>
      <c r="IV1049" s="250"/>
    </row>
    <row r="1050" spans="16:256" s="72" customFormat="1" ht="13.9" hidden="1" customHeight="1" x14ac:dyDescent="0.25">
      <c r="P1050" s="249"/>
      <c r="Q1050" s="249"/>
      <c r="IV1050" s="250"/>
    </row>
    <row r="1051" spans="16:256" s="72" customFormat="1" ht="13.9" hidden="1" customHeight="1" x14ac:dyDescent="0.25">
      <c r="P1051" s="249"/>
      <c r="Q1051" s="249"/>
      <c r="IV1051" s="250"/>
    </row>
    <row r="1052" spans="16:256" s="72" customFormat="1" ht="13.9" hidden="1" customHeight="1" x14ac:dyDescent="0.25">
      <c r="P1052" s="249"/>
      <c r="Q1052" s="249"/>
      <c r="IV1052" s="250"/>
    </row>
    <row r="1053" spans="16:256" s="72" customFormat="1" ht="13.9" hidden="1" customHeight="1" x14ac:dyDescent="0.25">
      <c r="P1053" s="249"/>
      <c r="Q1053" s="249"/>
      <c r="IV1053" s="250"/>
    </row>
    <row r="1054" spans="16:256" s="72" customFormat="1" ht="13.9" hidden="1" customHeight="1" x14ac:dyDescent="0.25">
      <c r="P1054" s="249"/>
      <c r="Q1054" s="249"/>
      <c r="IV1054" s="250"/>
    </row>
    <row r="1055" spans="16:256" s="72" customFormat="1" ht="13.9" hidden="1" customHeight="1" x14ac:dyDescent="0.25">
      <c r="P1055" s="249"/>
      <c r="Q1055" s="249"/>
      <c r="IV1055" s="250"/>
    </row>
    <row r="1056" spans="16:256" s="72" customFormat="1" ht="13.9" hidden="1" customHeight="1" x14ac:dyDescent="0.25">
      <c r="P1056" s="249"/>
      <c r="Q1056" s="249"/>
      <c r="IV1056" s="250"/>
    </row>
    <row r="1057" spans="16:256" s="72" customFormat="1" ht="13.9" hidden="1" customHeight="1" x14ac:dyDescent="0.25">
      <c r="P1057" s="249"/>
      <c r="Q1057" s="249"/>
      <c r="IV1057" s="250"/>
    </row>
    <row r="1058" spans="16:256" s="72" customFormat="1" ht="13.9" hidden="1" customHeight="1" x14ac:dyDescent="0.25">
      <c r="P1058" s="249"/>
      <c r="Q1058" s="249"/>
      <c r="IV1058" s="250"/>
    </row>
    <row r="1059" spans="16:256" s="72" customFormat="1" ht="13.9" hidden="1" customHeight="1" x14ac:dyDescent="0.25">
      <c r="P1059" s="249"/>
      <c r="Q1059" s="249"/>
      <c r="IV1059" s="250"/>
    </row>
    <row r="1060" spans="16:256" s="72" customFormat="1" ht="13.9" hidden="1" customHeight="1" x14ac:dyDescent="0.25">
      <c r="P1060" s="249"/>
      <c r="Q1060" s="249"/>
      <c r="IV1060" s="250"/>
    </row>
    <row r="1061" spans="16:256" s="72" customFormat="1" ht="13.9" hidden="1" customHeight="1" x14ac:dyDescent="0.25">
      <c r="P1061" s="249"/>
      <c r="Q1061" s="249"/>
      <c r="IV1061" s="250"/>
    </row>
    <row r="1062" spans="16:256" s="72" customFormat="1" ht="13.9" hidden="1" customHeight="1" x14ac:dyDescent="0.25">
      <c r="P1062" s="249"/>
      <c r="Q1062" s="249"/>
      <c r="IV1062" s="250"/>
    </row>
    <row r="1063" spans="16:256" s="72" customFormat="1" ht="13.9" hidden="1" customHeight="1" x14ac:dyDescent="0.25">
      <c r="P1063" s="249"/>
      <c r="Q1063" s="249"/>
      <c r="IV1063" s="250"/>
    </row>
    <row r="1064" spans="16:256" s="72" customFormat="1" ht="13.9" hidden="1" customHeight="1" x14ac:dyDescent="0.25">
      <c r="P1064" s="249"/>
      <c r="Q1064" s="249"/>
      <c r="IV1064" s="250"/>
    </row>
    <row r="1065" spans="16:256" s="72" customFormat="1" ht="13.9" hidden="1" customHeight="1" x14ac:dyDescent="0.25">
      <c r="P1065" s="249"/>
      <c r="Q1065" s="249"/>
      <c r="IV1065" s="250"/>
    </row>
    <row r="1066" spans="16:256" s="72" customFormat="1" ht="13.9" hidden="1" customHeight="1" x14ac:dyDescent="0.25">
      <c r="P1066" s="249"/>
      <c r="Q1066" s="249"/>
      <c r="IV1066" s="250"/>
    </row>
    <row r="1067" spans="16:256" s="72" customFormat="1" ht="13.9" hidden="1" customHeight="1" x14ac:dyDescent="0.25">
      <c r="P1067" s="249"/>
      <c r="Q1067" s="249"/>
      <c r="IV1067" s="250"/>
    </row>
    <row r="1068" spans="16:256" s="72" customFormat="1" ht="13.9" hidden="1" customHeight="1" x14ac:dyDescent="0.25">
      <c r="P1068" s="249"/>
      <c r="Q1068" s="249"/>
      <c r="IV1068" s="250"/>
    </row>
    <row r="1069" spans="16:256" s="72" customFormat="1" ht="13.9" hidden="1" customHeight="1" x14ac:dyDescent="0.25">
      <c r="P1069" s="249"/>
      <c r="Q1069" s="249"/>
      <c r="IV1069" s="250"/>
    </row>
    <row r="1070" spans="16:256" s="72" customFormat="1" ht="13.9" hidden="1" customHeight="1" x14ac:dyDescent="0.25">
      <c r="P1070" s="249"/>
      <c r="Q1070" s="249"/>
      <c r="IV1070" s="250"/>
    </row>
    <row r="1071" spans="16:256" s="72" customFormat="1" ht="13.9" hidden="1" customHeight="1" x14ac:dyDescent="0.25">
      <c r="P1071" s="249"/>
      <c r="Q1071" s="249"/>
      <c r="IV1071" s="250"/>
    </row>
    <row r="1072" spans="16:256" s="72" customFormat="1" ht="13.9" hidden="1" customHeight="1" x14ac:dyDescent="0.25">
      <c r="P1072" s="249"/>
      <c r="Q1072" s="249"/>
      <c r="IV1072" s="250"/>
    </row>
    <row r="1073" spans="16:256" s="72" customFormat="1" ht="13.9" hidden="1" customHeight="1" x14ac:dyDescent="0.25">
      <c r="P1073" s="249"/>
      <c r="Q1073" s="249"/>
      <c r="IV1073" s="250"/>
    </row>
    <row r="1074" spans="16:256" s="72" customFormat="1" ht="13.9" hidden="1" customHeight="1" x14ac:dyDescent="0.25">
      <c r="P1074" s="249"/>
      <c r="Q1074" s="249"/>
      <c r="IV1074" s="250"/>
    </row>
    <row r="1075" spans="16:256" s="72" customFormat="1" ht="13.9" hidden="1" customHeight="1" x14ac:dyDescent="0.25">
      <c r="P1075" s="249"/>
      <c r="Q1075" s="249"/>
      <c r="IV1075" s="250"/>
    </row>
    <row r="1076" spans="16:256" s="72" customFormat="1" ht="13.9" hidden="1" customHeight="1" x14ac:dyDescent="0.25">
      <c r="P1076" s="249"/>
      <c r="Q1076" s="249"/>
      <c r="IV1076" s="250"/>
    </row>
    <row r="1077" spans="16:256" s="72" customFormat="1" ht="13.9" hidden="1" customHeight="1" x14ac:dyDescent="0.25">
      <c r="P1077" s="249"/>
      <c r="Q1077" s="249"/>
      <c r="IV1077" s="250"/>
    </row>
    <row r="1078" spans="16:256" s="72" customFormat="1" ht="13.9" hidden="1" customHeight="1" x14ac:dyDescent="0.25">
      <c r="P1078" s="249"/>
      <c r="Q1078" s="249"/>
      <c r="IV1078" s="250"/>
    </row>
    <row r="1079" spans="16:256" s="72" customFormat="1" ht="13.9" hidden="1" customHeight="1" x14ac:dyDescent="0.25">
      <c r="P1079" s="249"/>
      <c r="Q1079" s="249"/>
      <c r="IV1079" s="250"/>
    </row>
    <row r="1080" spans="16:256" s="72" customFormat="1" ht="13.9" hidden="1" customHeight="1" x14ac:dyDescent="0.25">
      <c r="P1080" s="249"/>
      <c r="Q1080" s="249"/>
      <c r="IV1080" s="250"/>
    </row>
    <row r="1081" spans="16:256" s="72" customFormat="1" ht="13.9" hidden="1" customHeight="1" x14ac:dyDescent="0.25">
      <c r="P1081" s="249"/>
      <c r="Q1081" s="249"/>
      <c r="IV1081" s="250"/>
    </row>
    <row r="1082" spans="16:256" s="72" customFormat="1" ht="13.9" hidden="1" customHeight="1" x14ac:dyDescent="0.25">
      <c r="P1082" s="249"/>
      <c r="Q1082" s="249"/>
      <c r="IV1082" s="250"/>
    </row>
    <row r="1083" spans="16:256" s="72" customFormat="1" ht="13.9" hidden="1" customHeight="1" x14ac:dyDescent="0.25">
      <c r="P1083" s="249"/>
      <c r="Q1083" s="249"/>
      <c r="IV1083" s="250"/>
    </row>
    <row r="1084" spans="16:256" s="72" customFormat="1" ht="13.9" hidden="1" customHeight="1" x14ac:dyDescent="0.25">
      <c r="P1084" s="249"/>
      <c r="Q1084" s="249"/>
      <c r="IV1084" s="250"/>
    </row>
    <row r="1085" spans="16:256" s="72" customFormat="1" ht="13.9" hidden="1" customHeight="1" x14ac:dyDescent="0.25">
      <c r="P1085" s="249"/>
      <c r="Q1085" s="249"/>
      <c r="IV1085" s="250"/>
    </row>
    <row r="1086" spans="16:256" s="72" customFormat="1" ht="13.9" hidden="1" customHeight="1" x14ac:dyDescent="0.25">
      <c r="P1086" s="249"/>
      <c r="Q1086" s="249"/>
      <c r="IV1086" s="250"/>
    </row>
    <row r="1087" spans="16:256" s="72" customFormat="1" ht="13.9" hidden="1" customHeight="1" x14ac:dyDescent="0.25">
      <c r="P1087" s="249"/>
      <c r="Q1087" s="249"/>
      <c r="IV1087" s="250"/>
    </row>
    <row r="1088" spans="16:256" s="72" customFormat="1" ht="13.9" hidden="1" customHeight="1" x14ac:dyDescent="0.25">
      <c r="P1088" s="249"/>
      <c r="Q1088" s="249"/>
      <c r="IV1088" s="250"/>
    </row>
    <row r="1089" spans="16:256" s="72" customFormat="1" ht="13.9" hidden="1" customHeight="1" x14ac:dyDescent="0.25">
      <c r="P1089" s="249"/>
      <c r="Q1089" s="249"/>
      <c r="IV1089" s="250"/>
    </row>
    <row r="1090" spans="16:256" s="72" customFormat="1" ht="13.9" hidden="1" customHeight="1" x14ac:dyDescent="0.25">
      <c r="P1090" s="249"/>
      <c r="Q1090" s="249"/>
      <c r="IV1090" s="250"/>
    </row>
    <row r="1091" spans="16:256" s="72" customFormat="1" ht="13.9" hidden="1" customHeight="1" x14ac:dyDescent="0.25">
      <c r="P1091" s="249"/>
      <c r="Q1091" s="249"/>
      <c r="IV1091" s="250"/>
    </row>
    <row r="1092" spans="16:256" s="72" customFormat="1" ht="13.9" hidden="1" customHeight="1" x14ac:dyDescent="0.25">
      <c r="P1092" s="249"/>
      <c r="Q1092" s="249"/>
      <c r="IV1092" s="250"/>
    </row>
    <row r="1093" spans="16:256" s="72" customFormat="1" ht="13.9" hidden="1" customHeight="1" x14ac:dyDescent="0.25">
      <c r="P1093" s="249"/>
      <c r="Q1093" s="249"/>
      <c r="IV1093" s="250"/>
    </row>
    <row r="1094" spans="16:256" s="72" customFormat="1" ht="13.9" hidden="1" customHeight="1" x14ac:dyDescent="0.25">
      <c r="P1094" s="249"/>
      <c r="Q1094" s="249"/>
      <c r="IV1094" s="250"/>
    </row>
    <row r="1095" spans="16:256" s="72" customFormat="1" ht="13.9" hidden="1" customHeight="1" x14ac:dyDescent="0.25">
      <c r="P1095" s="249"/>
      <c r="Q1095" s="249"/>
      <c r="IV1095" s="250"/>
    </row>
    <row r="1096" spans="16:256" s="72" customFormat="1" ht="13.9" hidden="1" customHeight="1" x14ac:dyDescent="0.25">
      <c r="P1096" s="249"/>
      <c r="Q1096" s="249"/>
      <c r="IV1096" s="250"/>
    </row>
    <row r="1097" spans="16:256" s="72" customFormat="1" ht="13.9" hidden="1" customHeight="1" x14ac:dyDescent="0.25">
      <c r="P1097" s="249"/>
      <c r="Q1097" s="249"/>
      <c r="IV1097" s="250"/>
    </row>
    <row r="1098" spans="16:256" s="72" customFormat="1" ht="13.9" hidden="1" customHeight="1" x14ac:dyDescent="0.25">
      <c r="P1098" s="249"/>
      <c r="Q1098" s="249"/>
      <c r="IV1098" s="250"/>
    </row>
    <row r="1099" spans="16:256" s="72" customFormat="1" ht="13.9" hidden="1" customHeight="1" x14ac:dyDescent="0.25">
      <c r="P1099" s="249"/>
      <c r="Q1099" s="249"/>
      <c r="IV1099" s="250"/>
    </row>
    <row r="1100" spans="16:256" s="72" customFormat="1" ht="13.9" hidden="1" customHeight="1" x14ac:dyDescent="0.25">
      <c r="P1100" s="249"/>
      <c r="Q1100" s="249"/>
      <c r="IV1100" s="250"/>
    </row>
    <row r="1101" spans="16:256" s="72" customFormat="1" ht="13.9" hidden="1" customHeight="1" x14ac:dyDescent="0.25">
      <c r="P1101" s="249"/>
      <c r="Q1101" s="249"/>
      <c r="IV1101" s="250"/>
    </row>
    <row r="1102" spans="16:256" s="72" customFormat="1" ht="13.9" hidden="1" customHeight="1" x14ac:dyDescent="0.25">
      <c r="P1102" s="249"/>
      <c r="Q1102" s="249"/>
      <c r="IV1102" s="250"/>
    </row>
    <row r="1103" spans="16:256" s="72" customFormat="1" ht="13.9" hidden="1" customHeight="1" x14ac:dyDescent="0.25">
      <c r="P1103" s="249"/>
      <c r="Q1103" s="249"/>
      <c r="IV1103" s="250"/>
    </row>
    <row r="1104" spans="16:256" s="72" customFormat="1" ht="13.9" hidden="1" customHeight="1" x14ac:dyDescent="0.25">
      <c r="P1104" s="249"/>
      <c r="Q1104" s="249"/>
      <c r="IV1104" s="250"/>
    </row>
    <row r="1105" spans="16:256" s="72" customFormat="1" ht="13.9" hidden="1" customHeight="1" x14ac:dyDescent="0.25">
      <c r="P1105" s="249"/>
      <c r="Q1105" s="249"/>
      <c r="IV1105" s="250"/>
    </row>
    <row r="1106" spans="16:256" s="72" customFormat="1" ht="13.9" hidden="1" customHeight="1" x14ac:dyDescent="0.25">
      <c r="P1106" s="249"/>
      <c r="Q1106" s="249"/>
      <c r="IV1106" s="250"/>
    </row>
    <row r="1107" spans="16:256" s="72" customFormat="1" ht="13.9" hidden="1" customHeight="1" x14ac:dyDescent="0.25">
      <c r="P1107" s="249"/>
      <c r="Q1107" s="249"/>
      <c r="IV1107" s="250"/>
    </row>
    <row r="1108" spans="16:256" s="72" customFormat="1" ht="13.9" hidden="1" customHeight="1" x14ac:dyDescent="0.25">
      <c r="P1108" s="249"/>
      <c r="Q1108" s="249"/>
      <c r="IV1108" s="250"/>
    </row>
    <row r="1109" spans="16:256" s="72" customFormat="1" ht="13.9" hidden="1" customHeight="1" x14ac:dyDescent="0.25">
      <c r="P1109" s="249"/>
      <c r="Q1109" s="249"/>
      <c r="IV1109" s="250"/>
    </row>
    <row r="1110" spans="16:256" s="72" customFormat="1" ht="13.9" hidden="1" customHeight="1" x14ac:dyDescent="0.25">
      <c r="P1110" s="249"/>
      <c r="Q1110" s="249"/>
      <c r="IV1110" s="250"/>
    </row>
    <row r="1111" spans="16:256" s="72" customFormat="1" ht="13.9" hidden="1" customHeight="1" x14ac:dyDescent="0.25">
      <c r="P1111" s="249"/>
      <c r="Q1111" s="249"/>
      <c r="IV1111" s="250"/>
    </row>
    <row r="1112" spans="16:256" s="72" customFormat="1" ht="13.9" hidden="1" customHeight="1" x14ac:dyDescent="0.25">
      <c r="P1112" s="249"/>
      <c r="Q1112" s="249"/>
      <c r="IV1112" s="250"/>
    </row>
    <row r="1113" spans="16:256" s="72" customFormat="1" ht="13.9" hidden="1" customHeight="1" x14ac:dyDescent="0.25">
      <c r="P1113" s="249"/>
      <c r="Q1113" s="249"/>
      <c r="IV1113" s="250"/>
    </row>
    <row r="1114" spans="16:256" s="72" customFormat="1" ht="13.9" hidden="1" customHeight="1" x14ac:dyDescent="0.25">
      <c r="P1114" s="249"/>
      <c r="Q1114" s="249"/>
      <c r="IV1114" s="250"/>
    </row>
    <row r="1115" spans="16:256" s="72" customFormat="1" ht="13.9" hidden="1" customHeight="1" x14ac:dyDescent="0.25">
      <c r="P1115" s="249"/>
      <c r="Q1115" s="249"/>
      <c r="IV1115" s="250"/>
    </row>
    <row r="1116" spans="16:256" s="72" customFormat="1" ht="13.9" hidden="1" customHeight="1" x14ac:dyDescent="0.25">
      <c r="P1116" s="249"/>
      <c r="Q1116" s="249"/>
      <c r="IV1116" s="250"/>
    </row>
    <row r="1117" spans="16:256" s="72" customFormat="1" ht="13.9" hidden="1" customHeight="1" x14ac:dyDescent="0.25">
      <c r="P1117" s="249"/>
      <c r="Q1117" s="249"/>
      <c r="IV1117" s="250"/>
    </row>
    <row r="1118" spans="16:256" s="72" customFormat="1" ht="13.9" hidden="1" customHeight="1" x14ac:dyDescent="0.25">
      <c r="P1118" s="249"/>
      <c r="Q1118" s="249"/>
      <c r="IV1118" s="250"/>
    </row>
    <row r="1119" spans="16:256" s="72" customFormat="1" ht="13.9" hidden="1" customHeight="1" x14ac:dyDescent="0.25">
      <c r="P1119" s="249"/>
      <c r="Q1119" s="249"/>
      <c r="IV1119" s="250"/>
    </row>
    <row r="1120" spans="16:256" s="72" customFormat="1" ht="13.9" hidden="1" customHeight="1" x14ac:dyDescent="0.25">
      <c r="P1120" s="249"/>
      <c r="Q1120" s="249"/>
      <c r="IV1120" s="250"/>
    </row>
    <row r="1121" spans="16:256" s="72" customFormat="1" ht="13.9" hidden="1" customHeight="1" x14ac:dyDescent="0.25">
      <c r="P1121" s="249"/>
      <c r="Q1121" s="249"/>
      <c r="IV1121" s="250"/>
    </row>
    <row r="1122" spans="16:256" s="72" customFormat="1" ht="13.9" hidden="1" customHeight="1" x14ac:dyDescent="0.25">
      <c r="P1122" s="249"/>
      <c r="Q1122" s="249"/>
      <c r="IV1122" s="250"/>
    </row>
    <row r="1123" spans="16:256" s="72" customFormat="1" ht="13.9" hidden="1" customHeight="1" x14ac:dyDescent="0.25">
      <c r="P1123" s="249"/>
      <c r="Q1123" s="249"/>
      <c r="IV1123" s="250"/>
    </row>
    <row r="1124" spans="16:256" s="72" customFormat="1" ht="13.9" hidden="1" customHeight="1" x14ac:dyDescent="0.25">
      <c r="P1124" s="249"/>
      <c r="Q1124" s="249"/>
      <c r="IV1124" s="250"/>
    </row>
    <row r="1125" spans="16:256" s="72" customFormat="1" ht="13.9" hidden="1" customHeight="1" x14ac:dyDescent="0.25">
      <c r="P1125" s="249"/>
      <c r="Q1125" s="249"/>
      <c r="IV1125" s="250"/>
    </row>
    <row r="1126" spans="16:256" s="72" customFormat="1" ht="13.9" hidden="1" customHeight="1" x14ac:dyDescent="0.25">
      <c r="P1126" s="249"/>
      <c r="Q1126" s="249"/>
      <c r="IV1126" s="250"/>
    </row>
    <row r="1127" spans="16:256" s="72" customFormat="1" ht="13.9" hidden="1" customHeight="1" x14ac:dyDescent="0.25">
      <c r="P1127" s="249"/>
      <c r="Q1127" s="249"/>
      <c r="IV1127" s="250"/>
    </row>
    <row r="1128" spans="16:256" s="72" customFormat="1" ht="13.9" hidden="1" customHeight="1" x14ac:dyDescent="0.25">
      <c r="P1128" s="249"/>
      <c r="Q1128" s="249"/>
      <c r="IV1128" s="250"/>
    </row>
    <row r="1129" spans="16:256" s="72" customFormat="1" ht="13.9" hidden="1" customHeight="1" x14ac:dyDescent="0.25">
      <c r="P1129" s="249"/>
      <c r="Q1129" s="249"/>
      <c r="IV1129" s="250"/>
    </row>
    <row r="1130" spans="16:256" s="72" customFormat="1" ht="13.9" hidden="1" customHeight="1" x14ac:dyDescent="0.25">
      <c r="P1130" s="249"/>
      <c r="Q1130" s="249"/>
      <c r="IV1130" s="250"/>
    </row>
    <row r="1131" spans="16:256" s="72" customFormat="1" ht="13.9" hidden="1" customHeight="1" x14ac:dyDescent="0.25">
      <c r="P1131" s="249"/>
      <c r="Q1131" s="249"/>
      <c r="IV1131" s="250"/>
    </row>
    <row r="1132" spans="16:256" s="72" customFormat="1" ht="13.9" hidden="1" customHeight="1" x14ac:dyDescent="0.25">
      <c r="P1132" s="249"/>
      <c r="Q1132" s="249"/>
      <c r="IV1132" s="250"/>
    </row>
    <row r="1133" spans="16:256" s="72" customFormat="1" ht="13.9" hidden="1" customHeight="1" x14ac:dyDescent="0.25">
      <c r="P1133" s="249"/>
      <c r="Q1133" s="249"/>
      <c r="IV1133" s="250"/>
    </row>
    <row r="1134" spans="16:256" s="72" customFormat="1" ht="13.9" hidden="1" customHeight="1" x14ac:dyDescent="0.25">
      <c r="P1134" s="249"/>
      <c r="Q1134" s="249"/>
      <c r="IV1134" s="250"/>
    </row>
    <row r="1135" spans="16:256" s="72" customFormat="1" ht="13.9" hidden="1" customHeight="1" x14ac:dyDescent="0.25">
      <c r="P1135" s="249"/>
      <c r="Q1135" s="249"/>
      <c r="IV1135" s="250"/>
    </row>
    <row r="1136" spans="16:256" s="72" customFormat="1" ht="13.9" hidden="1" customHeight="1" x14ac:dyDescent="0.25">
      <c r="P1136" s="249"/>
      <c r="Q1136" s="249"/>
      <c r="IV1136" s="250"/>
    </row>
    <row r="1137" spans="16:256" s="72" customFormat="1" ht="13.9" hidden="1" customHeight="1" x14ac:dyDescent="0.25">
      <c r="P1137" s="249"/>
      <c r="Q1137" s="249"/>
      <c r="IV1137" s="250"/>
    </row>
    <row r="1138" spans="16:256" s="72" customFormat="1" ht="13.9" hidden="1" customHeight="1" x14ac:dyDescent="0.25">
      <c r="P1138" s="249"/>
      <c r="Q1138" s="249"/>
      <c r="IV1138" s="250"/>
    </row>
    <row r="1139" spans="16:256" s="72" customFormat="1" ht="13.9" hidden="1" customHeight="1" x14ac:dyDescent="0.25">
      <c r="P1139" s="249"/>
      <c r="Q1139" s="249"/>
      <c r="IV1139" s="250"/>
    </row>
    <row r="1140" spans="16:256" s="72" customFormat="1" ht="13.9" hidden="1" customHeight="1" x14ac:dyDescent="0.25">
      <c r="P1140" s="249"/>
      <c r="Q1140" s="249"/>
      <c r="IV1140" s="250"/>
    </row>
    <row r="1141" spans="16:256" s="72" customFormat="1" ht="13.9" hidden="1" customHeight="1" x14ac:dyDescent="0.25">
      <c r="P1141" s="249"/>
      <c r="Q1141" s="249"/>
      <c r="IV1141" s="250"/>
    </row>
    <row r="1142" spans="16:256" s="72" customFormat="1" ht="13.9" hidden="1" customHeight="1" x14ac:dyDescent="0.25">
      <c r="P1142" s="249"/>
      <c r="Q1142" s="249"/>
      <c r="IV1142" s="250"/>
    </row>
    <row r="1143" spans="16:256" s="72" customFormat="1" ht="13.9" hidden="1" customHeight="1" x14ac:dyDescent="0.25">
      <c r="P1143" s="249"/>
      <c r="Q1143" s="249"/>
      <c r="IV1143" s="250"/>
    </row>
    <row r="1144" spans="16:256" s="72" customFormat="1" ht="13.9" hidden="1" customHeight="1" x14ac:dyDescent="0.25">
      <c r="P1144" s="249"/>
      <c r="Q1144" s="249"/>
      <c r="IV1144" s="250"/>
    </row>
    <row r="1145" spans="16:256" s="72" customFormat="1" ht="13.9" hidden="1" customHeight="1" x14ac:dyDescent="0.25">
      <c r="P1145" s="249"/>
      <c r="Q1145" s="249"/>
      <c r="IV1145" s="250"/>
    </row>
    <row r="1146" spans="16:256" s="72" customFormat="1" ht="13.9" hidden="1" customHeight="1" x14ac:dyDescent="0.25">
      <c r="P1146" s="249"/>
      <c r="Q1146" s="249"/>
      <c r="IV1146" s="250"/>
    </row>
    <row r="1147" spans="16:256" s="72" customFormat="1" ht="13.9" hidden="1" customHeight="1" x14ac:dyDescent="0.25">
      <c r="P1147" s="249"/>
      <c r="Q1147" s="249"/>
      <c r="IV1147" s="250"/>
    </row>
    <row r="1148" spans="16:256" s="72" customFormat="1" ht="13.9" hidden="1" customHeight="1" x14ac:dyDescent="0.25">
      <c r="P1148" s="249"/>
      <c r="Q1148" s="249"/>
      <c r="IV1148" s="250"/>
    </row>
    <row r="1149" spans="16:256" s="72" customFormat="1" ht="13.9" hidden="1" customHeight="1" x14ac:dyDescent="0.25">
      <c r="P1149" s="249"/>
      <c r="Q1149" s="249"/>
      <c r="IV1149" s="250"/>
    </row>
    <row r="1150" spans="16:256" s="72" customFormat="1" ht="13.9" hidden="1" customHeight="1" x14ac:dyDescent="0.25">
      <c r="P1150" s="249"/>
      <c r="Q1150" s="249"/>
      <c r="IV1150" s="250"/>
    </row>
    <row r="1151" spans="16:256" s="72" customFormat="1" ht="13.9" hidden="1" customHeight="1" x14ac:dyDescent="0.25">
      <c r="P1151" s="249"/>
      <c r="Q1151" s="249"/>
      <c r="IV1151" s="250"/>
    </row>
    <row r="1152" spans="16:256" s="72" customFormat="1" ht="13.9" hidden="1" customHeight="1" x14ac:dyDescent="0.25">
      <c r="P1152" s="249"/>
      <c r="Q1152" s="249"/>
      <c r="IV1152" s="250"/>
    </row>
    <row r="1153" spans="16:256" s="72" customFormat="1" ht="13.9" hidden="1" customHeight="1" x14ac:dyDescent="0.25">
      <c r="P1153" s="249"/>
      <c r="Q1153" s="249"/>
      <c r="IV1153" s="250"/>
    </row>
    <row r="1154" spans="16:256" s="72" customFormat="1" ht="13.9" hidden="1" customHeight="1" x14ac:dyDescent="0.25">
      <c r="P1154" s="249"/>
      <c r="Q1154" s="249"/>
      <c r="IV1154" s="250"/>
    </row>
    <row r="1155" spans="16:256" s="72" customFormat="1" ht="13.9" hidden="1" customHeight="1" x14ac:dyDescent="0.25">
      <c r="P1155" s="249"/>
      <c r="Q1155" s="249"/>
      <c r="IV1155" s="250"/>
    </row>
    <row r="1156" spans="16:256" s="72" customFormat="1" ht="13.9" hidden="1" customHeight="1" x14ac:dyDescent="0.25">
      <c r="P1156" s="249"/>
      <c r="Q1156" s="249"/>
      <c r="IV1156" s="250"/>
    </row>
    <row r="1157" spans="16:256" s="72" customFormat="1" ht="13.9" hidden="1" customHeight="1" x14ac:dyDescent="0.25">
      <c r="P1157" s="249"/>
      <c r="Q1157" s="249"/>
      <c r="IV1157" s="250"/>
    </row>
    <row r="1158" spans="16:256" s="72" customFormat="1" ht="13.9" hidden="1" customHeight="1" x14ac:dyDescent="0.25">
      <c r="P1158" s="249"/>
      <c r="Q1158" s="249"/>
      <c r="IV1158" s="250"/>
    </row>
    <row r="1159" spans="16:256" s="72" customFormat="1" ht="13.9" hidden="1" customHeight="1" x14ac:dyDescent="0.25">
      <c r="P1159" s="249"/>
      <c r="Q1159" s="249"/>
      <c r="IV1159" s="250"/>
    </row>
    <row r="1160" spans="16:256" s="72" customFormat="1" ht="13.9" hidden="1" customHeight="1" x14ac:dyDescent="0.25">
      <c r="P1160" s="249"/>
      <c r="Q1160" s="249"/>
      <c r="IV1160" s="250"/>
    </row>
    <row r="1161" spans="16:256" s="72" customFormat="1" ht="13.9" hidden="1" customHeight="1" x14ac:dyDescent="0.25">
      <c r="P1161" s="249"/>
      <c r="Q1161" s="249"/>
      <c r="IV1161" s="250"/>
    </row>
    <row r="1162" spans="16:256" s="72" customFormat="1" ht="13.9" hidden="1" customHeight="1" x14ac:dyDescent="0.25">
      <c r="P1162" s="249"/>
      <c r="Q1162" s="249"/>
      <c r="IV1162" s="250"/>
    </row>
    <row r="1163" spans="16:256" s="72" customFormat="1" ht="13.9" hidden="1" customHeight="1" x14ac:dyDescent="0.25">
      <c r="P1163" s="249"/>
      <c r="Q1163" s="249"/>
      <c r="IV1163" s="250"/>
    </row>
    <row r="1164" spans="16:256" s="72" customFormat="1" ht="13.9" hidden="1" customHeight="1" x14ac:dyDescent="0.25">
      <c r="P1164" s="249"/>
      <c r="Q1164" s="249"/>
      <c r="IV1164" s="250"/>
    </row>
    <row r="1165" spans="16:256" s="72" customFormat="1" ht="13.9" hidden="1" customHeight="1" x14ac:dyDescent="0.25">
      <c r="P1165" s="249"/>
      <c r="Q1165" s="249"/>
      <c r="IV1165" s="250"/>
    </row>
    <row r="1166" spans="16:256" s="72" customFormat="1" ht="13.9" hidden="1" customHeight="1" x14ac:dyDescent="0.25">
      <c r="P1166" s="249"/>
      <c r="Q1166" s="249"/>
      <c r="IV1166" s="250"/>
    </row>
    <row r="1167" spans="16:256" s="72" customFormat="1" ht="13.9" hidden="1" customHeight="1" x14ac:dyDescent="0.25">
      <c r="P1167" s="249"/>
      <c r="Q1167" s="249"/>
      <c r="IV1167" s="250"/>
    </row>
    <row r="1168" spans="16:256" s="72" customFormat="1" ht="13.9" hidden="1" customHeight="1" x14ac:dyDescent="0.25">
      <c r="P1168" s="249"/>
      <c r="Q1168" s="249"/>
      <c r="IV1168" s="250"/>
    </row>
    <row r="1169" spans="16:256" s="72" customFormat="1" ht="13.9" hidden="1" customHeight="1" x14ac:dyDescent="0.25">
      <c r="P1169" s="249"/>
      <c r="Q1169" s="249"/>
      <c r="IV1169" s="250"/>
    </row>
    <row r="1170" spans="16:256" s="72" customFormat="1" ht="13.9" hidden="1" customHeight="1" x14ac:dyDescent="0.25">
      <c r="P1170" s="249"/>
      <c r="Q1170" s="249"/>
      <c r="IV1170" s="250"/>
    </row>
    <row r="1171" spans="16:256" s="72" customFormat="1" ht="13.9" hidden="1" customHeight="1" x14ac:dyDescent="0.25">
      <c r="P1171" s="249"/>
      <c r="Q1171" s="249"/>
      <c r="IV1171" s="250"/>
    </row>
    <row r="1172" spans="16:256" s="72" customFormat="1" ht="13.9" hidden="1" customHeight="1" x14ac:dyDescent="0.25">
      <c r="P1172" s="249"/>
      <c r="Q1172" s="249"/>
      <c r="IV1172" s="250"/>
    </row>
    <row r="1173" spans="16:256" s="72" customFormat="1" ht="13.9" hidden="1" customHeight="1" x14ac:dyDescent="0.25">
      <c r="P1173" s="249"/>
      <c r="Q1173" s="249"/>
      <c r="IV1173" s="250"/>
    </row>
    <row r="1174" spans="16:256" s="72" customFormat="1" ht="13.9" hidden="1" customHeight="1" x14ac:dyDescent="0.25">
      <c r="P1174" s="249"/>
      <c r="Q1174" s="249"/>
      <c r="IV1174" s="250"/>
    </row>
    <row r="1175" spans="16:256" s="72" customFormat="1" ht="13.9" hidden="1" customHeight="1" x14ac:dyDescent="0.25">
      <c r="P1175" s="249"/>
      <c r="Q1175" s="249"/>
      <c r="IV1175" s="250"/>
    </row>
    <row r="1176" spans="16:256" s="72" customFormat="1" ht="13.9" hidden="1" customHeight="1" x14ac:dyDescent="0.25">
      <c r="P1176" s="249"/>
      <c r="Q1176" s="249"/>
      <c r="IV1176" s="250"/>
    </row>
    <row r="1177" spans="16:256" s="72" customFormat="1" ht="13.9" hidden="1" customHeight="1" x14ac:dyDescent="0.25">
      <c r="P1177" s="249"/>
      <c r="Q1177" s="249"/>
      <c r="IV1177" s="250"/>
    </row>
    <row r="1178" spans="16:256" s="72" customFormat="1" ht="13.9" hidden="1" customHeight="1" x14ac:dyDescent="0.25">
      <c r="P1178" s="249"/>
      <c r="Q1178" s="249"/>
      <c r="IV1178" s="250"/>
    </row>
    <row r="1179" spans="16:256" s="72" customFormat="1" ht="13.9" hidden="1" customHeight="1" x14ac:dyDescent="0.25">
      <c r="P1179" s="249"/>
      <c r="Q1179" s="249"/>
      <c r="IV1179" s="250"/>
    </row>
    <row r="1180" spans="16:256" s="72" customFormat="1" ht="13.9" hidden="1" customHeight="1" x14ac:dyDescent="0.25">
      <c r="P1180" s="249"/>
      <c r="Q1180" s="249"/>
      <c r="IV1180" s="250"/>
    </row>
    <row r="1181" spans="16:256" s="72" customFormat="1" ht="13.9" hidden="1" customHeight="1" x14ac:dyDescent="0.25">
      <c r="P1181" s="249"/>
      <c r="Q1181" s="249"/>
      <c r="IV1181" s="250"/>
    </row>
    <row r="1182" spans="16:256" s="72" customFormat="1" ht="13.9" hidden="1" customHeight="1" x14ac:dyDescent="0.25">
      <c r="P1182" s="249"/>
      <c r="Q1182" s="249"/>
      <c r="IV1182" s="250"/>
    </row>
    <row r="1183" spans="16:256" s="72" customFormat="1" ht="13.9" hidden="1" customHeight="1" x14ac:dyDescent="0.25">
      <c r="P1183" s="249"/>
      <c r="Q1183" s="249"/>
      <c r="IV1183" s="250"/>
    </row>
    <row r="1184" spans="16:256" s="72" customFormat="1" ht="13.9" hidden="1" customHeight="1" x14ac:dyDescent="0.25">
      <c r="P1184" s="249"/>
      <c r="Q1184" s="249"/>
      <c r="IV1184" s="250"/>
    </row>
    <row r="1185" spans="16:256" s="72" customFormat="1" ht="13.9" hidden="1" customHeight="1" x14ac:dyDescent="0.25">
      <c r="P1185" s="249"/>
      <c r="Q1185" s="249"/>
      <c r="IV1185" s="250"/>
    </row>
    <row r="1186" spans="16:256" s="72" customFormat="1" ht="13.9" hidden="1" customHeight="1" x14ac:dyDescent="0.25">
      <c r="P1186" s="249"/>
      <c r="Q1186" s="249"/>
      <c r="IV1186" s="250"/>
    </row>
    <row r="1187" spans="16:256" s="72" customFormat="1" ht="13.9" hidden="1" customHeight="1" x14ac:dyDescent="0.25">
      <c r="P1187" s="249"/>
      <c r="Q1187" s="249"/>
      <c r="IV1187" s="250"/>
    </row>
    <row r="1188" spans="16:256" s="72" customFormat="1" ht="13.9" hidden="1" customHeight="1" x14ac:dyDescent="0.25">
      <c r="P1188" s="249"/>
      <c r="Q1188" s="249"/>
      <c r="IV1188" s="250"/>
    </row>
    <row r="1189" spans="16:256" s="72" customFormat="1" ht="13.9" hidden="1" customHeight="1" x14ac:dyDescent="0.25">
      <c r="P1189" s="249"/>
      <c r="Q1189" s="249"/>
      <c r="IV1189" s="250"/>
    </row>
    <row r="1190" spans="16:256" s="72" customFormat="1" ht="13.9" hidden="1" customHeight="1" x14ac:dyDescent="0.25">
      <c r="P1190" s="249"/>
      <c r="Q1190" s="249"/>
      <c r="IV1190" s="250"/>
    </row>
    <row r="1191" spans="16:256" s="72" customFormat="1" ht="13.9" hidden="1" customHeight="1" x14ac:dyDescent="0.25">
      <c r="P1191" s="249"/>
      <c r="Q1191" s="249"/>
      <c r="IV1191" s="250"/>
    </row>
    <row r="1192" spans="16:256" s="72" customFormat="1" ht="13.9" hidden="1" customHeight="1" x14ac:dyDescent="0.25">
      <c r="P1192" s="249"/>
      <c r="Q1192" s="249"/>
      <c r="IV1192" s="250"/>
    </row>
    <row r="1193" spans="16:256" s="72" customFormat="1" ht="13.9" hidden="1" customHeight="1" x14ac:dyDescent="0.25">
      <c r="P1193" s="249"/>
      <c r="Q1193" s="249"/>
      <c r="IV1193" s="250"/>
    </row>
    <row r="1194" spans="16:256" s="72" customFormat="1" ht="13.9" hidden="1" customHeight="1" x14ac:dyDescent="0.25">
      <c r="P1194" s="249"/>
      <c r="Q1194" s="249"/>
      <c r="IV1194" s="250"/>
    </row>
    <row r="1195" spans="16:256" s="72" customFormat="1" ht="13.9" hidden="1" customHeight="1" x14ac:dyDescent="0.25">
      <c r="P1195" s="249"/>
      <c r="Q1195" s="249"/>
      <c r="IV1195" s="250"/>
    </row>
    <row r="1196" spans="16:256" s="72" customFormat="1" ht="13.9" hidden="1" customHeight="1" x14ac:dyDescent="0.25">
      <c r="P1196" s="249"/>
      <c r="Q1196" s="249"/>
      <c r="IV1196" s="250"/>
    </row>
    <row r="1197" spans="16:256" s="72" customFormat="1" ht="13.9" hidden="1" customHeight="1" x14ac:dyDescent="0.25">
      <c r="P1197" s="249"/>
      <c r="Q1197" s="249"/>
      <c r="IV1197" s="250"/>
    </row>
    <row r="1198" spans="16:256" s="72" customFormat="1" ht="13.9" hidden="1" customHeight="1" x14ac:dyDescent="0.25">
      <c r="P1198" s="249"/>
      <c r="Q1198" s="249"/>
      <c r="IV1198" s="250"/>
    </row>
    <row r="1199" spans="16:256" s="72" customFormat="1" ht="13.9" hidden="1" customHeight="1" x14ac:dyDescent="0.25">
      <c r="P1199" s="249"/>
      <c r="Q1199" s="249"/>
      <c r="IV1199" s="250"/>
    </row>
    <row r="1200" spans="16:256" s="72" customFormat="1" ht="13.9" hidden="1" customHeight="1" x14ac:dyDescent="0.25">
      <c r="P1200" s="249"/>
      <c r="Q1200" s="249"/>
      <c r="IV1200" s="250"/>
    </row>
    <row r="1201" spans="16:256" s="72" customFormat="1" ht="13.9" hidden="1" customHeight="1" x14ac:dyDescent="0.25">
      <c r="P1201" s="249"/>
      <c r="Q1201" s="249"/>
      <c r="IV1201" s="250"/>
    </row>
    <row r="1202" spans="16:256" s="72" customFormat="1" ht="13.9" hidden="1" customHeight="1" x14ac:dyDescent="0.25">
      <c r="P1202" s="249"/>
      <c r="Q1202" s="249"/>
      <c r="IV1202" s="250"/>
    </row>
    <row r="1203" spans="16:256" s="72" customFormat="1" ht="13.9" hidden="1" customHeight="1" x14ac:dyDescent="0.25">
      <c r="P1203" s="249"/>
      <c r="Q1203" s="249"/>
      <c r="IV1203" s="250"/>
    </row>
    <row r="1204" spans="16:256" s="72" customFormat="1" ht="13.9" hidden="1" customHeight="1" x14ac:dyDescent="0.25">
      <c r="P1204" s="249"/>
      <c r="Q1204" s="249"/>
      <c r="IV1204" s="250"/>
    </row>
    <row r="1205" spans="16:256" s="72" customFormat="1" ht="13.9" hidden="1" customHeight="1" x14ac:dyDescent="0.25">
      <c r="P1205" s="249"/>
      <c r="Q1205" s="249"/>
      <c r="IV1205" s="250"/>
    </row>
    <row r="1206" spans="16:256" s="72" customFormat="1" ht="13.9" hidden="1" customHeight="1" x14ac:dyDescent="0.25">
      <c r="P1206" s="249"/>
      <c r="Q1206" s="249"/>
      <c r="IV1206" s="250"/>
    </row>
    <row r="1207" spans="16:256" s="72" customFormat="1" ht="13.9" hidden="1" customHeight="1" x14ac:dyDescent="0.25">
      <c r="P1207" s="249"/>
      <c r="Q1207" s="249"/>
      <c r="IV1207" s="250"/>
    </row>
    <row r="1208" spans="16:256" s="72" customFormat="1" ht="13.9" hidden="1" customHeight="1" x14ac:dyDescent="0.25">
      <c r="P1208" s="249"/>
      <c r="Q1208" s="249"/>
      <c r="IV1208" s="250"/>
    </row>
    <row r="1209" spans="16:256" s="72" customFormat="1" ht="13.9" hidden="1" customHeight="1" x14ac:dyDescent="0.25">
      <c r="P1209" s="249"/>
      <c r="Q1209" s="249"/>
      <c r="IV1209" s="250"/>
    </row>
    <row r="1210" spans="16:256" s="72" customFormat="1" ht="13.9" hidden="1" customHeight="1" x14ac:dyDescent="0.25">
      <c r="P1210" s="249"/>
      <c r="Q1210" s="249"/>
      <c r="IV1210" s="250"/>
    </row>
    <row r="1211" spans="16:256" s="72" customFormat="1" ht="13.9" hidden="1" customHeight="1" x14ac:dyDescent="0.25">
      <c r="P1211" s="249"/>
      <c r="Q1211" s="249"/>
      <c r="IV1211" s="250"/>
    </row>
    <row r="1212" spans="16:256" s="72" customFormat="1" ht="13.9" hidden="1" customHeight="1" x14ac:dyDescent="0.25">
      <c r="P1212" s="249"/>
      <c r="Q1212" s="249"/>
      <c r="IV1212" s="250"/>
    </row>
    <row r="1213" spans="16:256" s="72" customFormat="1" ht="13.9" hidden="1" customHeight="1" x14ac:dyDescent="0.25">
      <c r="P1213" s="249"/>
      <c r="Q1213" s="249"/>
      <c r="IV1213" s="250"/>
    </row>
    <row r="1214" spans="16:256" s="72" customFormat="1" ht="13.9" hidden="1" customHeight="1" x14ac:dyDescent="0.25">
      <c r="P1214" s="249"/>
      <c r="Q1214" s="249"/>
      <c r="IV1214" s="250"/>
    </row>
    <row r="1215" spans="16:256" s="72" customFormat="1" ht="13.9" hidden="1" customHeight="1" x14ac:dyDescent="0.25">
      <c r="P1215" s="249"/>
      <c r="Q1215" s="249"/>
      <c r="IV1215" s="250"/>
    </row>
    <row r="1216" spans="16:256" s="72" customFormat="1" ht="13.9" hidden="1" customHeight="1" x14ac:dyDescent="0.25">
      <c r="P1216" s="249"/>
      <c r="Q1216" s="249"/>
      <c r="IV1216" s="250"/>
    </row>
    <row r="1217" spans="16:256" s="72" customFormat="1" ht="13.9" hidden="1" customHeight="1" x14ac:dyDescent="0.25">
      <c r="P1217" s="249"/>
      <c r="Q1217" s="249"/>
      <c r="IV1217" s="250"/>
    </row>
    <row r="1218" spans="16:256" s="72" customFormat="1" ht="13.9" hidden="1" customHeight="1" x14ac:dyDescent="0.25">
      <c r="P1218" s="249"/>
      <c r="Q1218" s="249"/>
      <c r="IV1218" s="250"/>
    </row>
    <row r="1219" spans="16:256" s="72" customFormat="1" ht="13.9" hidden="1" customHeight="1" x14ac:dyDescent="0.25">
      <c r="P1219" s="249"/>
      <c r="Q1219" s="249"/>
      <c r="IV1219" s="250"/>
    </row>
    <row r="1220" spans="16:256" s="72" customFormat="1" ht="13.9" hidden="1" customHeight="1" x14ac:dyDescent="0.25">
      <c r="P1220" s="249"/>
      <c r="Q1220" s="249"/>
      <c r="IV1220" s="250"/>
    </row>
    <row r="1221" spans="16:256" s="72" customFormat="1" ht="13.9" hidden="1" customHeight="1" x14ac:dyDescent="0.25">
      <c r="P1221" s="249"/>
      <c r="Q1221" s="249"/>
      <c r="IV1221" s="250"/>
    </row>
    <row r="1222" spans="16:256" s="72" customFormat="1" ht="13.9" hidden="1" customHeight="1" x14ac:dyDescent="0.25">
      <c r="P1222" s="249"/>
      <c r="Q1222" s="249"/>
      <c r="IV1222" s="250"/>
    </row>
    <row r="1223" spans="16:256" s="72" customFormat="1" ht="13.9" hidden="1" customHeight="1" x14ac:dyDescent="0.25">
      <c r="P1223" s="249"/>
      <c r="Q1223" s="249"/>
      <c r="IV1223" s="250"/>
    </row>
    <row r="1224" spans="16:256" s="72" customFormat="1" ht="13.9" hidden="1" customHeight="1" x14ac:dyDescent="0.25">
      <c r="P1224" s="249"/>
      <c r="Q1224" s="249"/>
      <c r="IV1224" s="250"/>
    </row>
    <row r="1225" spans="16:256" s="72" customFormat="1" ht="13.9" hidden="1" customHeight="1" x14ac:dyDescent="0.25">
      <c r="P1225" s="249"/>
      <c r="Q1225" s="249"/>
      <c r="IV1225" s="250"/>
    </row>
    <row r="1226" spans="16:256" s="72" customFormat="1" ht="13.9" hidden="1" customHeight="1" x14ac:dyDescent="0.25">
      <c r="P1226" s="249"/>
      <c r="Q1226" s="249"/>
      <c r="IV1226" s="250"/>
    </row>
    <row r="1227" spans="16:256" s="72" customFormat="1" ht="13.9" hidden="1" customHeight="1" x14ac:dyDescent="0.25">
      <c r="P1227" s="249"/>
      <c r="Q1227" s="249"/>
      <c r="IV1227" s="250"/>
    </row>
    <row r="1228" spans="16:256" s="72" customFormat="1" ht="13.9" hidden="1" customHeight="1" x14ac:dyDescent="0.25">
      <c r="P1228" s="249"/>
      <c r="Q1228" s="249"/>
      <c r="IV1228" s="250"/>
    </row>
    <row r="1229" spans="16:256" s="72" customFormat="1" ht="13.9" hidden="1" customHeight="1" x14ac:dyDescent="0.25">
      <c r="P1229" s="249"/>
      <c r="Q1229" s="249"/>
      <c r="IV1229" s="250"/>
    </row>
    <row r="1230" spans="16:256" s="72" customFormat="1" ht="13.9" hidden="1" customHeight="1" x14ac:dyDescent="0.25">
      <c r="P1230" s="249"/>
      <c r="Q1230" s="249"/>
      <c r="IV1230" s="250"/>
    </row>
    <row r="1231" spans="16:256" s="72" customFormat="1" ht="13.9" hidden="1" customHeight="1" x14ac:dyDescent="0.25">
      <c r="P1231" s="249"/>
      <c r="Q1231" s="249"/>
      <c r="IV1231" s="250"/>
    </row>
    <row r="1232" spans="16:256" s="72" customFormat="1" ht="13.9" hidden="1" customHeight="1" x14ac:dyDescent="0.25">
      <c r="P1232" s="249"/>
      <c r="Q1232" s="249"/>
      <c r="IV1232" s="250"/>
    </row>
    <row r="1233" spans="16:256" s="72" customFormat="1" ht="13.9" hidden="1" customHeight="1" x14ac:dyDescent="0.25">
      <c r="P1233" s="249"/>
      <c r="Q1233" s="249"/>
      <c r="IV1233" s="250"/>
    </row>
    <row r="1234" spans="16:256" s="72" customFormat="1" ht="13.9" hidden="1" customHeight="1" x14ac:dyDescent="0.25">
      <c r="P1234" s="249"/>
      <c r="Q1234" s="249"/>
      <c r="IV1234" s="250"/>
    </row>
    <row r="1235" spans="16:256" s="72" customFormat="1" ht="13.9" hidden="1" customHeight="1" x14ac:dyDescent="0.25">
      <c r="P1235" s="249"/>
      <c r="Q1235" s="249"/>
      <c r="IV1235" s="250"/>
    </row>
    <row r="1236" spans="16:256" s="72" customFormat="1" ht="13.9" hidden="1" customHeight="1" x14ac:dyDescent="0.25">
      <c r="P1236" s="249"/>
      <c r="Q1236" s="249"/>
      <c r="IV1236" s="250"/>
    </row>
    <row r="1237" spans="16:256" s="72" customFormat="1" ht="13.9" hidden="1" customHeight="1" x14ac:dyDescent="0.25">
      <c r="P1237" s="249"/>
      <c r="Q1237" s="249"/>
      <c r="IV1237" s="250"/>
    </row>
    <row r="1238" spans="16:256" s="72" customFormat="1" ht="13.9" hidden="1" customHeight="1" x14ac:dyDescent="0.25">
      <c r="P1238" s="249"/>
      <c r="Q1238" s="249"/>
      <c r="IV1238" s="250"/>
    </row>
    <row r="1239" spans="16:256" s="72" customFormat="1" ht="13.9" hidden="1" customHeight="1" x14ac:dyDescent="0.25">
      <c r="P1239" s="249"/>
      <c r="Q1239" s="249"/>
      <c r="IV1239" s="250"/>
    </row>
    <row r="1240" spans="16:256" s="72" customFormat="1" ht="13.9" hidden="1" customHeight="1" x14ac:dyDescent="0.25">
      <c r="P1240" s="249"/>
      <c r="Q1240" s="249"/>
      <c r="IV1240" s="250"/>
    </row>
    <row r="1241" spans="16:256" s="72" customFormat="1" ht="13.9" hidden="1" customHeight="1" x14ac:dyDescent="0.25">
      <c r="P1241" s="249"/>
      <c r="Q1241" s="249"/>
      <c r="IV1241" s="250"/>
    </row>
    <row r="1242" spans="16:256" s="72" customFormat="1" ht="13.9" hidden="1" customHeight="1" x14ac:dyDescent="0.25">
      <c r="P1242" s="249"/>
      <c r="Q1242" s="249"/>
      <c r="IV1242" s="250"/>
    </row>
    <row r="1243" spans="16:256" s="72" customFormat="1" ht="13.9" hidden="1" customHeight="1" x14ac:dyDescent="0.25">
      <c r="P1243" s="249"/>
      <c r="Q1243" s="249"/>
      <c r="IV1243" s="250"/>
    </row>
    <row r="1244" spans="16:256" s="72" customFormat="1" ht="13.9" hidden="1" customHeight="1" x14ac:dyDescent="0.25">
      <c r="P1244" s="249"/>
      <c r="Q1244" s="249"/>
      <c r="IV1244" s="250"/>
    </row>
    <row r="1245" spans="16:256" s="72" customFormat="1" ht="13.9" hidden="1" customHeight="1" x14ac:dyDescent="0.25">
      <c r="P1245" s="249"/>
      <c r="Q1245" s="249"/>
      <c r="IV1245" s="250"/>
    </row>
    <row r="1246" spans="16:256" s="72" customFormat="1" ht="13.9" hidden="1" customHeight="1" x14ac:dyDescent="0.25">
      <c r="P1246" s="249"/>
      <c r="Q1246" s="249"/>
      <c r="IV1246" s="250"/>
    </row>
    <row r="1247" spans="16:256" s="72" customFormat="1" ht="13.9" hidden="1" customHeight="1" x14ac:dyDescent="0.25">
      <c r="P1247" s="249"/>
      <c r="Q1247" s="249"/>
      <c r="IV1247" s="250"/>
    </row>
    <row r="1248" spans="16:256" s="72" customFormat="1" ht="13.9" hidden="1" customHeight="1" x14ac:dyDescent="0.25">
      <c r="P1248" s="249"/>
      <c r="Q1248" s="249"/>
      <c r="IV1248" s="250"/>
    </row>
    <row r="1249" spans="16:256" s="72" customFormat="1" ht="13.9" hidden="1" customHeight="1" x14ac:dyDescent="0.25">
      <c r="P1249" s="249"/>
      <c r="Q1249" s="249"/>
      <c r="IV1249" s="250"/>
    </row>
    <row r="1250" spans="16:256" s="72" customFormat="1" ht="13.9" hidden="1" customHeight="1" x14ac:dyDescent="0.25">
      <c r="P1250" s="249"/>
      <c r="Q1250" s="249"/>
      <c r="IV1250" s="250"/>
    </row>
    <row r="1251" spans="16:256" s="72" customFormat="1" ht="13.9" hidden="1" customHeight="1" x14ac:dyDescent="0.25">
      <c r="P1251" s="249"/>
      <c r="Q1251" s="249"/>
      <c r="IV1251" s="250"/>
    </row>
    <row r="1252" spans="16:256" s="72" customFormat="1" ht="13.9" hidden="1" customHeight="1" x14ac:dyDescent="0.25">
      <c r="P1252" s="249"/>
      <c r="Q1252" s="249"/>
      <c r="IV1252" s="250"/>
    </row>
    <row r="1253" spans="16:256" s="72" customFormat="1" ht="13.9" hidden="1" customHeight="1" x14ac:dyDescent="0.25">
      <c r="P1253" s="249"/>
      <c r="Q1253" s="249"/>
      <c r="IV1253" s="250"/>
    </row>
    <row r="1254" spans="16:256" s="72" customFormat="1" ht="13.9" hidden="1" customHeight="1" x14ac:dyDescent="0.25">
      <c r="P1254" s="249"/>
      <c r="Q1254" s="249"/>
      <c r="IV1254" s="250"/>
    </row>
    <row r="1255" spans="16:256" s="72" customFormat="1" ht="13.9" hidden="1" customHeight="1" x14ac:dyDescent="0.25">
      <c r="P1255" s="249"/>
      <c r="Q1255" s="249"/>
      <c r="IV1255" s="250"/>
    </row>
    <row r="1256" spans="16:256" s="72" customFormat="1" ht="13.9" hidden="1" customHeight="1" x14ac:dyDescent="0.25">
      <c r="P1256" s="249"/>
      <c r="Q1256" s="249"/>
      <c r="IV1256" s="250"/>
    </row>
    <row r="1257" spans="16:256" s="72" customFormat="1" ht="13.9" hidden="1" customHeight="1" x14ac:dyDescent="0.25">
      <c r="P1257" s="249"/>
      <c r="Q1257" s="249"/>
      <c r="IV1257" s="250"/>
    </row>
    <row r="1258" spans="16:256" s="72" customFormat="1" ht="13.9" hidden="1" customHeight="1" x14ac:dyDescent="0.25">
      <c r="P1258" s="249"/>
      <c r="Q1258" s="249"/>
      <c r="IV1258" s="250"/>
    </row>
    <row r="1259" spans="16:256" s="72" customFormat="1" ht="13.9" hidden="1" customHeight="1" x14ac:dyDescent="0.25">
      <c r="P1259" s="249"/>
      <c r="Q1259" s="249"/>
      <c r="IV1259" s="250"/>
    </row>
    <row r="1260" spans="16:256" s="72" customFormat="1" ht="13.9" hidden="1" customHeight="1" x14ac:dyDescent="0.25">
      <c r="P1260" s="249"/>
      <c r="Q1260" s="249"/>
      <c r="IV1260" s="250"/>
    </row>
    <row r="1261" spans="16:256" s="72" customFormat="1" ht="13.9" hidden="1" customHeight="1" x14ac:dyDescent="0.25">
      <c r="P1261" s="249"/>
      <c r="Q1261" s="249"/>
      <c r="IV1261" s="250"/>
    </row>
    <row r="1262" spans="16:256" s="72" customFormat="1" ht="13.9" hidden="1" customHeight="1" x14ac:dyDescent="0.25">
      <c r="P1262" s="249"/>
      <c r="Q1262" s="249"/>
      <c r="IV1262" s="250"/>
    </row>
    <row r="1263" spans="16:256" s="72" customFormat="1" ht="13.9" hidden="1" customHeight="1" x14ac:dyDescent="0.25">
      <c r="P1263" s="249"/>
      <c r="Q1263" s="249"/>
      <c r="IV1263" s="250"/>
    </row>
    <row r="1264" spans="16:256" s="72" customFormat="1" ht="13.9" hidden="1" customHeight="1" x14ac:dyDescent="0.25">
      <c r="P1264" s="249"/>
      <c r="Q1264" s="249"/>
      <c r="IV1264" s="250"/>
    </row>
    <row r="1265" spans="16:256" s="72" customFormat="1" ht="13.9" hidden="1" customHeight="1" x14ac:dyDescent="0.25">
      <c r="P1265" s="249"/>
      <c r="Q1265" s="249"/>
      <c r="IV1265" s="250"/>
    </row>
    <row r="1266" spans="16:256" s="72" customFormat="1" ht="13.9" hidden="1" customHeight="1" x14ac:dyDescent="0.25">
      <c r="P1266" s="249"/>
      <c r="Q1266" s="249"/>
      <c r="IV1266" s="250"/>
    </row>
    <row r="1267" spans="16:256" s="72" customFormat="1" ht="13.9" hidden="1" customHeight="1" x14ac:dyDescent="0.25">
      <c r="P1267" s="249"/>
      <c r="Q1267" s="249"/>
      <c r="IV1267" s="250"/>
    </row>
    <row r="1268" spans="16:256" s="72" customFormat="1" ht="13.9" hidden="1" customHeight="1" x14ac:dyDescent="0.25">
      <c r="P1268" s="249"/>
      <c r="Q1268" s="249"/>
      <c r="IV1268" s="250"/>
    </row>
    <row r="1269" spans="16:256" s="72" customFormat="1" ht="13.9" hidden="1" customHeight="1" x14ac:dyDescent="0.25">
      <c r="P1269" s="249"/>
      <c r="Q1269" s="249"/>
      <c r="IV1269" s="250"/>
    </row>
    <row r="1270" spans="16:256" s="72" customFormat="1" ht="13.9" hidden="1" customHeight="1" x14ac:dyDescent="0.25">
      <c r="P1270" s="249"/>
      <c r="Q1270" s="249"/>
      <c r="IV1270" s="250"/>
    </row>
    <row r="1271" spans="16:256" s="72" customFormat="1" ht="13.9" hidden="1" customHeight="1" x14ac:dyDescent="0.25">
      <c r="P1271" s="249"/>
      <c r="Q1271" s="249"/>
      <c r="IV1271" s="250"/>
    </row>
    <row r="1272" spans="16:256" s="72" customFormat="1" ht="13.9" hidden="1" customHeight="1" x14ac:dyDescent="0.25">
      <c r="P1272" s="249"/>
      <c r="Q1272" s="249"/>
      <c r="IV1272" s="250"/>
    </row>
    <row r="1273" spans="16:256" s="72" customFormat="1" ht="13.9" hidden="1" customHeight="1" x14ac:dyDescent="0.25">
      <c r="P1273" s="249"/>
      <c r="Q1273" s="249"/>
      <c r="IV1273" s="250"/>
    </row>
    <row r="1274" spans="16:256" s="72" customFormat="1" ht="13.9" hidden="1" customHeight="1" x14ac:dyDescent="0.25">
      <c r="P1274" s="249"/>
      <c r="Q1274" s="249"/>
      <c r="IV1274" s="250"/>
    </row>
    <row r="1275" spans="16:256" s="72" customFormat="1" ht="13.9" hidden="1" customHeight="1" x14ac:dyDescent="0.25">
      <c r="P1275" s="249"/>
      <c r="Q1275" s="249"/>
      <c r="IV1275" s="250"/>
    </row>
    <row r="1276" spans="16:256" s="72" customFormat="1" ht="13.9" hidden="1" customHeight="1" x14ac:dyDescent="0.25">
      <c r="P1276" s="249"/>
      <c r="Q1276" s="249"/>
      <c r="IV1276" s="250"/>
    </row>
    <row r="1277" spans="16:256" s="72" customFormat="1" ht="13.9" hidden="1" customHeight="1" x14ac:dyDescent="0.25">
      <c r="P1277" s="249"/>
      <c r="Q1277" s="249"/>
      <c r="IV1277" s="250"/>
    </row>
    <row r="1278" spans="16:256" s="72" customFormat="1" ht="13.9" hidden="1" customHeight="1" x14ac:dyDescent="0.25">
      <c r="P1278" s="249"/>
      <c r="Q1278" s="249"/>
      <c r="IV1278" s="250"/>
    </row>
    <row r="1279" spans="16:256" s="72" customFormat="1" ht="13.9" hidden="1" customHeight="1" x14ac:dyDescent="0.25">
      <c r="P1279" s="249"/>
      <c r="Q1279" s="249"/>
      <c r="IV1279" s="250"/>
    </row>
    <row r="1280" spans="16:256" s="72" customFormat="1" ht="13.9" hidden="1" customHeight="1" x14ac:dyDescent="0.25">
      <c r="P1280" s="249"/>
      <c r="Q1280" s="249"/>
      <c r="IV1280" s="250"/>
    </row>
    <row r="1281" spans="16:256" s="72" customFormat="1" ht="13.9" hidden="1" customHeight="1" x14ac:dyDescent="0.25">
      <c r="P1281" s="249"/>
      <c r="Q1281" s="249"/>
      <c r="IV1281" s="250"/>
    </row>
    <row r="1282" spans="16:256" s="72" customFormat="1" ht="13.9" hidden="1" customHeight="1" x14ac:dyDescent="0.25">
      <c r="P1282" s="249"/>
      <c r="Q1282" s="249"/>
      <c r="IV1282" s="250"/>
    </row>
    <row r="1283" spans="16:256" s="72" customFormat="1" ht="13.9" hidden="1" customHeight="1" x14ac:dyDescent="0.25">
      <c r="P1283" s="249"/>
      <c r="Q1283" s="249"/>
      <c r="IV1283" s="250"/>
    </row>
    <row r="1284" spans="16:256" s="72" customFormat="1" ht="13.9" hidden="1" customHeight="1" x14ac:dyDescent="0.25">
      <c r="P1284" s="249"/>
      <c r="Q1284" s="249"/>
      <c r="IV1284" s="250"/>
    </row>
    <row r="1285" spans="16:256" s="72" customFormat="1" ht="13.9" hidden="1" customHeight="1" x14ac:dyDescent="0.25">
      <c r="P1285" s="249"/>
      <c r="Q1285" s="249"/>
      <c r="IV1285" s="250"/>
    </row>
    <row r="1286" spans="16:256" s="72" customFormat="1" ht="13.9" hidden="1" customHeight="1" x14ac:dyDescent="0.25">
      <c r="P1286" s="249"/>
      <c r="Q1286" s="249"/>
      <c r="IV1286" s="250"/>
    </row>
    <row r="1287" spans="16:256" s="72" customFormat="1" ht="13.9" hidden="1" customHeight="1" x14ac:dyDescent="0.25">
      <c r="P1287" s="249"/>
      <c r="Q1287" s="249"/>
      <c r="IV1287" s="250"/>
    </row>
    <row r="1288" spans="16:256" s="72" customFormat="1" ht="13.9" hidden="1" customHeight="1" x14ac:dyDescent="0.25">
      <c r="P1288" s="249"/>
      <c r="Q1288" s="249"/>
      <c r="IV1288" s="250"/>
    </row>
    <row r="1289" spans="16:256" s="72" customFormat="1" ht="13.9" hidden="1" customHeight="1" x14ac:dyDescent="0.25">
      <c r="P1289" s="249"/>
      <c r="Q1289" s="249"/>
      <c r="IV1289" s="250"/>
    </row>
    <row r="1290" spans="16:256" s="72" customFormat="1" ht="13.9" hidden="1" customHeight="1" x14ac:dyDescent="0.25">
      <c r="P1290" s="249"/>
      <c r="Q1290" s="249"/>
      <c r="IV1290" s="250"/>
    </row>
    <row r="1291" spans="16:256" s="72" customFormat="1" ht="13.9" hidden="1" customHeight="1" x14ac:dyDescent="0.25">
      <c r="P1291" s="249"/>
      <c r="Q1291" s="249"/>
      <c r="IV1291" s="250"/>
    </row>
    <row r="1292" spans="16:256" s="72" customFormat="1" ht="13.9" hidden="1" customHeight="1" x14ac:dyDescent="0.25">
      <c r="P1292" s="249"/>
      <c r="Q1292" s="249"/>
      <c r="IV1292" s="250"/>
    </row>
    <row r="1293" spans="16:256" s="72" customFormat="1" ht="13.9" hidden="1" customHeight="1" x14ac:dyDescent="0.25">
      <c r="P1293" s="249"/>
      <c r="Q1293" s="249"/>
      <c r="IV1293" s="250"/>
    </row>
    <row r="1294" spans="16:256" s="72" customFormat="1" ht="13.9" hidden="1" customHeight="1" x14ac:dyDescent="0.25">
      <c r="P1294" s="249"/>
      <c r="Q1294" s="249"/>
      <c r="IV1294" s="250"/>
    </row>
    <row r="1295" spans="16:256" s="72" customFormat="1" ht="13.9" hidden="1" customHeight="1" x14ac:dyDescent="0.25">
      <c r="P1295" s="249"/>
      <c r="Q1295" s="249"/>
      <c r="IV1295" s="250"/>
    </row>
    <row r="1296" spans="16:256" s="72" customFormat="1" ht="13.9" hidden="1" customHeight="1" x14ac:dyDescent="0.25">
      <c r="P1296" s="249"/>
      <c r="Q1296" s="249"/>
      <c r="IV1296" s="250"/>
    </row>
    <row r="1297" spans="16:256" s="72" customFormat="1" ht="13.9" hidden="1" customHeight="1" x14ac:dyDescent="0.25">
      <c r="P1297" s="249"/>
      <c r="Q1297" s="249"/>
      <c r="IV1297" s="250"/>
    </row>
    <row r="1298" spans="16:256" s="72" customFormat="1" ht="13.9" hidden="1" customHeight="1" x14ac:dyDescent="0.25">
      <c r="P1298" s="249"/>
      <c r="Q1298" s="249"/>
      <c r="IV1298" s="250"/>
    </row>
    <row r="1299" spans="16:256" s="72" customFormat="1" ht="13.9" hidden="1" customHeight="1" x14ac:dyDescent="0.25">
      <c r="P1299" s="249"/>
      <c r="Q1299" s="249"/>
      <c r="IV1299" s="250"/>
    </row>
    <row r="1300" spans="16:256" s="72" customFormat="1" ht="13.9" hidden="1" customHeight="1" x14ac:dyDescent="0.25">
      <c r="P1300" s="249"/>
      <c r="Q1300" s="249"/>
      <c r="IV1300" s="250"/>
    </row>
    <row r="1301" spans="16:256" s="72" customFormat="1" ht="13.9" hidden="1" customHeight="1" x14ac:dyDescent="0.25">
      <c r="P1301" s="249"/>
      <c r="Q1301" s="249"/>
      <c r="IV1301" s="250"/>
    </row>
    <row r="1302" spans="16:256" s="72" customFormat="1" ht="13.9" hidden="1" customHeight="1" x14ac:dyDescent="0.25">
      <c r="P1302" s="249"/>
      <c r="Q1302" s="249"/>
      <c r="IV1302" s="250"/>
    </row>
    <row r="1303" spans="16:256" s="72" customFormat="1" ht="13.9" hidden="1" customHeight="1" x14ac:dyDescent="0.25">
      <c r="P1303" s="249"/>
      <c r="Q1303" s="249"/>
      <c r="IV1303" s="250"/>
    </row>
    <row r="1304" spans="16:256" s="72" customFormat="1" ht="13.9" hidden="1" customHeight="1" x14ac:dyDescent="0.25">
      <c r="P1304" s="249"/>
      <c r="Q1304" s="249"/>
      <c r="IV1304" s="250"/>
    </row>
    <row r="1305" spans="16:256" s="72" customFormat="1" ht="13.9" hidden="1" customHeight="1" x14ac:dyDescent="0.25">
      <c r="P1305" s="249"/>
      <c r="Q1305" s="249"/>
      <c r="IV1305" s="250"/>
    </row>
    <row r="1306" spans="16:256" s="72" customFormat="1" ht="13.9" hidden="1" customHeight="1" x14ac:dyDescent="0.25">
      <c r="P1306" s="249"/>
      <c r="Q1306" s="249"/>
      <c r="IV1306" s="250"/>
    </row>
    <row r="1307" spans="16:256" s="72" customFormat="1" ht="13.9" hidden="1" customHeight="1" x14ac:dyDescent="0.25">
      <c r="P1307" s="249"/>
      <c r="Q1307" s="249"/>
      <c r="IV1307" s="250"/>
    </row>
    <row r="1308" spans="16:256" s="72" customFormat="1" ht="13.9" hidden="1" customHeight="1" x14ac:dyDescent="0.25">
      <c r="P1308" s="249"/>
      <c r="Q1308" s="249"/>
      <c r="IV1308" s="250"/>
    </row>
    <row r="1309" spans="16:256" s="72" customFormat="1" ht="13.9" hidden="1" customHeight="1" x14ac:dyDescent="0.25">
      <c r="P1309" s="249"/>
      <c r="Q1309" s="249"/>
      <c r="IV1309" s="250"/>
    </row>
    <row r="1310" spans="16:256" s="72" customFormat="1" ht="13.9" hidden="1" customHeight="1" x14ac:dyDescent="0.25">
      <c r="P1310" s="249"/>
      <c r="Q1310" s="249"/>
      <c r="IV1310" s="250"/>
    </row>
    <row r="1311" spans="16:256" s="72" customFormat="1" ht="13.9" hidden="1" customHeight="1" x14ac:dyDescent="0.25">
      <c r="P1311" s="249"/>
      <c r="Q1311" s="249"/>
      <c r="IV1311" s="250"/>
    </row>
    <row r="1312" spans="16:256" s="72" customFormat="1" ht="13.9" hidden="1" customHeight="1" x14ac:dyDescent="0.25">
      <c r="P1312" s="249"/>
      <c r="Q1312" s="249"/>
      <c r="IV1312" s="250"/>
    </row>
    <row r="1313" spans="16:256" s="72" customFormat="1" ht="13.9" hidden="1" customHeight="1" x14ac:dyDescent="0.25">
      <c r="P1313" s="249"/>
      <c r="Q1313" s="249"/>
      <c r="IV1313" s="250"/>
    </row>
    <row r="1314" spans="16:256" s="72" customFormat="1" ht="13.9" hidden="1" customHeight="1" x14ac:dyDescent="0.25">
      <c r="P1314" s="249"/>
      <c r="Q1314" s="249"/>
      <c r="IV1314" s="250"/>
    </row>
    <row r="1315" spans="16:256" s="72" customFormat="1" ht="13.9" hidden="1" customHeight="1" x14ac:dyDescent="0.25">
      <c r="P1315" s="249"/>
      <c r="Q1315" s="249"/>
      <c r="IV1315" s="250"/>
    </row>
    <row r="1316" spans="16:256" s="72" customFormat="1" ht="13.9" hidden="1" customHeight="1" x14ac:dyDescent="0.25">
      <c r="P1316" s="249"/>
      <c r="Q1316" s="249"/>
      <c r="IV1316" s="250"/>
    </row>
    <row r="1317" spans="16:256" s="72" customFormat="1" ht="13.9" hidden="1" customHeight="1" x14ac:dyDescent="0.25">
      <c r="P1317" s="249"/>
      <c r="Q1317" s="249"/>
      <c r="IV1317" s="250"/>
    </row>
    <row r="1318" spans="16:256" s="72" customFormat="1" ht="13.9" hidden="1" customHeight="1" x14ac:dyDescent="0.25">
      <c r="P1318" s="249"/>
      <c r="Q1318" s="249"/>
      <c r="IV1318" s="250"/>
    </row>
    <row r="1319" spans="16:256" s="72" customFormat="1" ht="13.9" hidden="1" customHeight="1" x14ac:dyDescent="0.25">
      <c r="P1319" s="249"/>
      <c r="Q1319" s="249"/>
      <c r="IV1319" s="250"/>
    </row>
    <row r="1320" spans="16:256" s="72" customFormat="1" ht="13.9" hidden="1" customHeight="1" x14ac:dyDescent="0.25">
      <c r="P1320" s="249"/>
      <c r="Q1320" s="249"/>
      <c r="IV1320" s="250"/>
    </row>
    <row r="1321" spans="16:256" s="72" customFormat="1" ht="13.9" hidden="1" customHeight="1" x14ac:dyDescent="0.25">
      <c r="P1321" s="249"/>
      <c r="Q1321" s="249"/>
      <c r="IV1321" s="250"/>
    </row>
    <row r="1322" spans="16:256" s="72" customFormat="1" ht="13.9" hidden="1" customHeight="1" x14ac:dyDescent="0.25">
      <c r="P1322" s="249"/>
      <c r="Q1322" s="249"/>
      <c r="IV1322" s="250"/>
    </row>
    <row r="1323" spans="16:256" s="72" customFormat="1" ht="13.9" hidden="1" customHeight="1" x14ac:dyDescent="0.25">
      <c r="P1323" s="249"/>
      <c r="Q1323" s="249"/>
      <c r="IV1323" s="250"/>
    </row>
    <row r="1324" spans="16:256" s="72" customFormat="1" ht="13.9" hidden="1" customHeight="1" x14ac:dyDescent="0.25">
      <c r="P1324" s="249"/>
      <c r="Q1324" s="249"/>
      <c r="IV1324" s="250"/>
    </row>
    <row r="1325" spans="16:256" s="72" customFormat="1" ht="13.9" hidden="1" customHeight="1" x14ac:dyDescent="0.25">
      <c r="P1325" s="249"/>
      <c r="Q1325" s="249"/>
      <c r="IV1325" s="250"/>
    </row>
    <row r="1326" spans="16:256" s="72" customFormat="1" ht="13.9" hidden="1" customHeight="1" x14ac:dyDescent="0.25">
      <c r="P1326" s="249"/>
      <c r="Q1326" s="249"/>
      <c r="IV1326" s="250"/>
    </row>
    <row r="1327" spans="16:256" s="72" customFormat="1" ht="13.9" hidden="1" customHeight="1" x14ac:dyDescent="0.25">
      <c r="P1327" s="249"/>
      <c r="Q1327" s="249"/>
      <c r="IV1327" s="250"/>
    </row>
    <row r="1328" spans="16:256" s="72" customFormat="1" ht="13.9" hidden="1" customHeight="1" x14ac:dyDescent="0.25">
      <c r="P1328" s="249"/>
      <c r="Q1328" s="249"/>
      <c r="IV1328" s="250"/>
    </row>
    <row r="1329" spans="16:256" s="72" customFormat="1" ht="13.9" hidden="1" customHeight="1" x14ac:dyDescent="0.25">
      <c r="P1329" s="249"/>
      <c r="Q1329" s="249"/>
      <c r="IV1329" s="250"/>
    </row>
    <row r="1330" spans="16:256" s="72" customFormat="1" ht="13.9" hidden="1" customHeight="1" x14ac:dyDescent="0.25">
      <c r="P1330" s="249"/>
      <c r="Q1330" s="249"/>
      <c r="IV1330" s="250"/>
    </row>
    <row r="1331" spans="16:256" s="72" customFormat="1" ht="13.9" hidden="1" customHeight="1" x14ac:dyDescent="0.25">
      <c r="P1331" s="249"/>
      <c r="Q1331" s="249"/>
      <c r="IV1331" s="250"/>
    </row>
    <row r="1332" spans="16:256" s="72" customFormat="1" ht="13.9" hidden="1" customHeight="1" x14ac:dyDescent="0.25">
      <c r="P1332" s="249"/>
      <c r="Q1332" s="249"/>
      <c r="IV1332" s="250"/>
    </row>
    <row r="1333" spans="16:256" s="72" customFormat="1" ht="13.9" hidden="1" customHeight="1" x14ac:dyDescent="0.25">
      <c r="P1333" s="249"/>
      <c r="Q1333" s="249"/>
      <c r="IV1333" s="250"/>
    </row>
    <row r="1334" spans="16:256" s="72" customFormat="1" ht="13.9" hidden="1" customHeight="1" x14ac:dyDescent="0.25">
      <c r="P1334" s="249"/>
      <c r="Q1334" s="249"/>
      <c r="IV1334" s="250"/>
    </row>
    <row r="1335" spans="16:256" s="72" customFormat="1" ht="13.9" hidden="1" customHeight="1" x14ac:dyDescent="0.25">
      <c r="P1335" s="249"/>
      <c r="Q1335" s="249"/>
      <c r="IV1335" s="250"/>
    </row>
    <row r="1336" spans="16:256" s="72" customFormat="1" ht="13.9" hidden="1" customHeight="1" x14ac:dyDescent="0.25">
      <c r="P1336" s="249"/>
      <c r="Q1336" s="249"/>
      <c r="IV1336" s="250"/>
    </row>
    <row r="1337" spans="16:256" s="72" customFormat="1" ht="13.9" hidden="1" customHeight="1" x14ac:dyDescent="0.25">
      <c r="P1337" s="249"/>
      <c r="Q1337" s="249"/>
      <c r="IV1337" s="250"/>
    </row>
    <row r="1338" spans="16:256" s="72" customFormat="1" ht="13.9" hidden="1" customHeight="1" x14ac:dyDescent="0.25">
      <c r="P1338" s="249"/>
      <c r="Q1338" s="249"/>
      <c r="IV1338" s="250"/>
    </row>
    <row r="1339" spans="16:256" s="72" customFormat="1" ht="13.9" hidden="1" customHeight="1" x14ac:dyDescent="0.25">
      <c r="P1339" s="249"/>
      <c r="Q1339" s="249"/>
      <c r="IV1339" s="250"/>
    </row>
    <row r="1340" spans="16:256" s="72" customFormat="1" ht="13.9" hidden="1" customHeight="1" x14ac:dyDescent="0.25">
      <c r="P1340" s="249"/>
      <c r="Q1340" s="249"/>
      <c r="IV1340" s="250"/>
    </row>
    <row r="1341" spans="16:256" s="72" customFormat="1" ht="13.9" hidden="1" customHeight="1" x14ac:dyDescent="0.25">
      <c r="P1341" s="249"/>
      <c r="Q1341" s="249"/>
      <c r="IV1341" s="250"/>
    </row>
    <row r="1342" spans="16:256" s="72" customFormat="1" ht="13.9" hidden="1" customHeight="1" x14ac:dyDescent="0.25">
      <c r="P1342" s="249"/>
      <c r="Q1342" s="249"/>
      <c r="IV1342" s="250"/>
    </row>
    <row r="1343" spans="16:256" s="72" customFormat="1" ht="13.9" hidden="1" customHeight="1" x14ac:dyDescent="0.25">
      <c r="P1343" s="249"/>
      <c r="Q1343" s="249"/>
      <c r="IV1343" s="250"/>
    </row>
    <row r="1344" spans="16:256" s="72" customFormat="1" ht="13.9" hidden="1" customHeight="1" x14ac:dyDescent="0.25">
      <c r="P1344" s="249"/>
      <c r="Q1344" s="249"/>
      <c r="IV1344" s="250"/>
    </row>
    <row r="1345" spans="16:256" s="72" customFormat="1" ht="13.9" hidden="1" customHeight="1" x14ac:dyDescent="0.25">
      <c r="P1345" s="249"/>
      <c r="Q1345" s="249"/>
      <c r="IV1345" s="250"/>
    </row>
    <row r="1346" spans="16:256" s="72" customFormat="1" ht="13.9" hidden="1" customHeight="1" x14ac:dyDescent="0.25">
      <c r="P1346" s="249"/>
      <c r="Q1346" s="249"/>
      <c r="IV1346" s="250"/>
    </row>
    <row r="1347" spans="16:256" s="72" customFormat="1" ht="13.9" hidden="1" customHeight="1" x14ac:dyDescent="0.25">
      <c r="P1347" s="249"/>
      <c r="Q1347" s="249"/>
      <c r="IV1347" s="250"/>
    </row>
    <row r="1348" spans="16:256" s="72" customFormat="1" ht="13.9" hidden="1" customHeight="1" x14ac:dyDescent="0.25">
      <c r="P1348" s="249"/>
      <c r="Q1348" s="249"/>
      <c r="IV1348" s="250"/>
    </row>
    <row r="1349" spans="16:256" s="72" customFormat="1" ht="13.9" hidden="1" customHeight="1" x14ac:dyDescent="0.25">
      <c r="P1349" s="249"/>
      <c r="Q1349" s="249"/>
      <c r="IV1349" s="250"/>
    </row>
    <row r="1350" spans="16:256" s="72" customFormat="1" ht="13.9" hidden="1" customHeight="1" x14ac:dyDescent="0.25">
      <c r="P1350" s="249"/>
      <c r="Q1350" s="249"/>
      <c r="IV1350" s="250"/>
    </row>
    <row r="1351" spans="16:256" s="72" customFormat="1" ht="13.9" hidden="1" customHeight="1" x14ac:dyDescent="0.25">
      <c r="P1351" s="249"/>
      <c r="Q1351" s="249"/>
      <c r="IV1351" s="250"/>
    </row>
    <row r="1352" spans="16:256" s="72" customFormat="1" ht="13.9" hidden="1" customHeight="1" x14ac:dyDescent="0.25">
      <c r="P1352" s="249"/>
      <c r="Q1352" s="249"/>
      <c r="IV1352" s="250"/>
    </row>
    <row r="1353" spans="16:256" s="72" customFormat="1" ht="13.9" hidden="1" customHeight="1" x14ac:dyDescent="0.25">
      <c r="P1353" s="249"/>
      <c r="Q1353" s="249"/>
      <c r="IV1353" s="250"/>
    </row>
    <row r="1354" spans="16:256" s="72" customFormat="1" ht="13.9" hidden="1" customHeight="1" x14ac:dyDescent="0.25">
      <c r="P1354" s="249"/>
      <c r="Q1354" s="249"/>
      <c r="IV1354" s="250"/>
    </row>
    <row r="1355" spans="16:256" s="72" customFormat="1" ht="13.9" hidden="1" customHeight="1" x14ac:dyDescent="0.25">
      <c r="P1355" s="249"/>
      <c r="Q1355" s="249"/>
      <c r="IV1355" s="250"/>
    </row>
    <row r="1356" spans="16:256" s="72" customFormat="1" ht="13.9" hidden="1" customHeight="1" x14ac:dyDescent="0.25">
      <c r="P1356" s="249"/>
      <c r="Q1356" s="249"/>
      <c r="IV1356" s="250"/>
    </row>
    <row r="1357" spans="16:256" s="72" customFormat="1" ht="13.9" hidden="1" customHeight="1" x14ac:dyDescent="0.25">
      <c r="P1357" s="249"/>
      <c r="Q1357" s="249"/>
      <c r="IV1357" s="250"/>
    </row>
    <row r="1358" spans="16:256" s="72" customFormat="1" ht="13.9" hidden="1" customHeight="1" x14ac:dyDescent="0.25">
      <c r="P1358" s="249"/>
      <c r="Q1358" s="249"/>
      <c r="IV1358" s="250"/>
    </row>
    <row r="1359" spans="16:256" s="72" customFormat="1" ht="13.9" hidden="1" customHeight="1" x14ac:dyDescent="0.25">
      <c r="P1359" s="249"/>
      <c r="Q1359" s="249"/>
      <c r="IV1359" s="250"/>
    </row>
    <row r="1360" spans="16:256" s="72" customFormat="1" ht="13.9" hidden="1" customHeight="1" x14ac:dyDescent="0.25">
      <c r="P1360" s="249"/>
      <c r="Q1360" s="249"/>
      <c r="IV1360" s="250"/>
    </row>
    <row r="1361" spans="16:256" s="72" customFormat="1" ht="13.9" hidden="1" customHeight="1" x14ac:dyDescent="0.25">
      <c r="P1361" s="249"/>
      <c r="Q1361" s="249"/>
      <c r="IV1361" s="250"/>
    </row>
    <row r="1362" spans="16:256" s="72" customFormat="1" ht="13.9" hidden="1" customHeight="1" x14ac:dyDescent="0.25">
      <c r="P1362" s="249"/>
      <c r="Q1362" s="249"/>
      <c r="IV1362" s="250"/>
    </row>
    <row r="1363" spans="16:256" s="72" customFormat="1" ht="13.9" hidden="1" customHeight="1" x14ac:dyDescent="0.25">
      <c r="P1363" s="249"/>
      <c r="Q1363" s="249"/>
      <c r="IV1363" s="250"/>
    </row>
    <row r="1364" spans="16:256" s="72" customFormat="1" ht="13.9" hidden="1" customHeight="1" x14ac:dyDescent="0.25">
      <c r="P1364" s="249"/>
      <c r="Q1364" s="249"/>
      <c r="IV1364" s="250"/>
    </row>
    <row r="1365" spans="16:256" s="72" customFormat="1" ht="13.9" hidden="1" customHeight="1" x14ac:dyDescent="0.25">
      <c r="P1365" s="249"/>
      <c r="Q1365" s="249"/>
      <c r="IV1365" s="250"/>
    </row>
    <row r="1366" spans="16:256" s="72" customFormat="1" ht="13.9" hidden="1" customHeight="1" x14ac:dyDescent="0.25">
      <c r="P1366" s="249"/>
      <c r="Q1366" s="249"/>
      <c r="IV1366" s="250"/>
    </row>
    <row r="1367" spans="16:256" s="72" customFormat="1" ht="13.9" hidden="1" customHeight="1" x14ac:dyDescent="0.25">
      <c r="P1367" s="249"/>
      <c r="Q1367" s="249"/>
      <c r="IV1367" s="250"/>
    </row>
    <row r="1368" spans="16:256" s="72" customFormat="1" ht="13.9" hidden="1" customHeight="1" x14ac:dyDescent="0.25">
      <c r="P1368" s="249"/>
      <c r="Q1368" s="249"/>
      <c r="IV1368" s="250"/>
    </row>
    <row r="1369" spans="16:256" s="72" customFormat="1" ht="13.9" hidden="1" customHeight="1" x14ac:dyDescent="0.25">
      <c r="P1369" s="249"/>
      <c r="Q1369" s="249"/>
      <c r="IV1369" s="250"/>
    </row>
    <row r="1370" spans="16:256" s="72" customFormat="1" ht="13.9" hidden="1" customHeight="1" x14ac:dyDescent="0.25">
      <c r="P1370" s="249"/>
      <c r="Q1370" s="249"/>
      <c r="IV1370" s="250"/>
    </row>
    <row r="1371" spans="16:256" s="72" customFormat="1" ht="13.9" hidden="1" customHeight="1" x14ac:dyDescent="0.25">
      <c r="P1371" s="249"/>
      <c r="Q1371" s="249"/>
      <c r="IV1371" s="250"/>
    </row>
    <row r="1372" spans="16:256" s="72" customFormat="1" ht="13.9" hidden="1" customHeight="1" x14ac:dyDescent="0.25">
      <c r="P1372" s="249"/>
      <c r="Q1372" s="249"/>
      <c r="IV1372" s="250"/>
    </row>
    <row r="1373" spans="16:256" s="72" customFormat="1" ht="13.9" hidden="1" customHeight="1" x14ac:dyDescent="0.25">
      <c r="P1373" s="249"/>
      <c r="Q1373" s="249"/>
      <c r="IV1373" s="250"/>
    </row>
    <row r="1374" spans="16:256" s="72" customFormat="1" ht="13.9" hidden="1" customHeight="1" x14ac:dyDescent="0.25">
      <c r="P1374" s="249"/>
      <c r="Q1374" s="249"/>
      <c r="IV1374" s="250"/>
    </row>
    <row r="1375" spans="16:256" s="72" customFormat="1" ht="13.9" hidden="1" customHeight="1" x14ac:dyDescent="0.25">
      <c r="P1375" s="249"/>
      <c r="Q1375" s="249"/>
      <c r="IV1375" s="250"/>
    </row>
    <row r="1376" spans="16:256" s="72" customFormat="1" ht="13.9" hidden="1" customHeight="1" x14ac:dyDescent="0.25">
      <c r="P1376" s="249"/>
      <c r="Q1376" s="249"/>
      <c r="IV1376" s="250"/>
    </row>
    <row r="1377" spans="16:256" s="72" customFormat="1" ht="13.9" hidden="1" customHeight="1" x14ac:dyDescent="0.25">
      <c r="P1377" s="249"/>
      <c r="Q1377" s="249"/>
      <c r="IV1377" s="250"/>
    </row>
    <row r="1378" spans="16:256" s="72" customFormat="1" ht="13.9" hidden="1" customHeight="1" x14ac:dyDescent="0.25">
      <c r="P1378" s="249"/>
      <c r="Q1378" s="249"/>
      <c r="IV1378" s="250"/>
    </row>
    <row r="1379" spans="16:256" s="72" customFormat="1" ht="13.9" hidden="1" customHeight="1" x14ac:dyDescent="0.25">
      <c r="P1379" s="249"/>
      <c r="Q1379" s="249"/>
      <c r="IV1379" s="250"/>
    </row>
    <row r="1380" spans="16:256" s="72" customFormat="1" ht="13.9" hidden="1" customHeight="1" x14ac:dyDescent="0.25">
      <c r="P1380" s="249"/>
      <c r="Q1380" s="249"/>
      <c r="IV1380" s="250"/>
    </row>
    <row r="1381" spans="16:256" s="72" customFormat="1" ht="13.9" hidden="1" customHeight="1" x14ac:dyDescent="0.25">
      <c r="P1381" s="249"/>
      <c r="Q1381" s="249"/>
      <c r="IV1381" s="250"/>
    </row>
    <row r="1382" spans="16:256" s="72" customFormat="1" ht="13.9" hidden="1" customHeight="1" x14ac:dyDescent="0.25">
      <c r="P1382" s="249"/>
      <c r="Q1382" s="249"/>
      <c r="IV1382" s="250"/>
    </row>
    <row r="1383" spans="16:256" s="72" customFormat="1" ht="13.9" hidden="1" customHeight="1" x14ac:dyDescent="0.25">
      <c r="P1383" s="249"/>
      <c r="Q1383" s="249"/>
      <c r="IV1383" s="250"/>
    </row>
    <row r="1384" spans="16:256" s="72" customFormat="1" ht="13.9" hidden="1" customHeight="1" x14ac:dyDescent="0.25">
      <c r="P1384" s="249"/>
      <c r="Q1384" s="249"/>
      <c r="IV1384" s="250"/>
    </row>
    <row r="1385" spans="16:256" s="72" customFormat="1" ht="13.9" hidden="1" customHeight="1" x14ac:dyDescent="0.25">
      <c r="P1385" s="249"/>
      <c r="Q1385" s="249"/>
      <c r="IV1385" s="250"/>
    </row>
    <row r="1386" spans="16:256" s="72" customFormat="1" ht="13.9" hidden="1" customHeight="1" x14ac:dyDescent="0.25">
      <c r="P1386" s="249"/>
      <c r="Q1386" s="249"/>
      <c r="IV1386" s="250"/>
    </row>
    <row r="1387" spans="16:256" s="72" customFormat="1" ht="13.9" hidden="1" customHeight="1" x14ac:dyDescent="0.25">
      <c r="P1387" s="249"/>
      <c r="Q1387" s="249"/>
      <c r="IV1387" s="250"/>
    </row>
    <row r="1388" spans="16:256" s="72" customFormat="1" ht="13.9" hidden="1" customHeight="1" x14ac:dyDescent="0.25">
      <c r="P1388" s="249"/>
      <c r="Q1388" s="249"/>
      <c r="IV1388" s="250"/>
    </row>
    <row r="1389" spans="16:256" s="72" customFormat="1" ht="13.9" hidden="1" customHeight="1" x14ac:dyDescent="0.25">
      <c r="P1389" s="249"/>
      <c r="Q1389" s="249"/>
      <c r="IV1389" s="250"/>
    </row>
    <row r="1390" spans="16:256" s="72" customFormat="1" ht="13.9" hidden="1" customHeight="1" x14ac:dyDescent="0.25">
      <c r="P1390" s="249"/>
      <c r="Q1390" s="249"/>
      <c r="IV1390" s="250"/>
    </row>
    <row r="1391" spans="16:256" s="72" customFormat="1" ht="13.9" hidden="1" customHeight="1" x14ac:dyDescent="0.25">
      <c r="P1391" s="249"/>
      <c r="Q1391" s="249"/>
      <c r="IV1391" s="250"/>
    </row>
    <row r="1392" spans="16:256" s="72" customFormat="1" ht="13.9" hidden="1" customHeight="1" x14ac:dyDescent="0.25">
      <c r="P1392" s="249"/>
      <c r="Q1392" s="249"/>
      <c r="IV1392" s="250"/>
    </row>
    <row r="1393" spans="16:256" s="72" customFormat="1" ht="13.9" hidden="1" customHeight="1" x14ac:dyDescent="0.25">
      <c r="P1393" s="249"/>
      <c r="Q1393" s="249"/>
      <c r="IV1393" s="250"/>
    </row>
    <row r="1394" spans="16:256" s="72" customFormat="1" ht="13.9" hidden="1" customHeight="1" x14ac:dyDescent="0.25">
      <c r="P1394" s="249"/>
      <c r="Q1394" s="249"/>
      <c r="IV1394" s="250"/>
    </row>
    <row r="1395" spans="16:256" s="72" customFormat="1" ht="13.9" hidden="1" customHeight="1" x14ac:dyDescent="0.25">
      <c r="P1395" s="249"/>
      <c r="Q1395" s="249"/>
      <c r="IV1395" s="250"/>
    </row>
    <row r="1396" spans="16:256" s="72" customFormat="1" ht="13.9" hidden="1" customHeight="1" x14ac:dyDescent="0.25">
      <c r="P1396" s="249"/>
      <c r="Q1396" s="249"/>
      <c r="IV1396" s="250"/>
    </row>
    <row r="1397" spans="16:256" s="72" customFormat="1" ht="13.9" hidden="1" customHeight="1" x14ac:dyDescent="0.25">
      <c r="P1397" s="249"/>
      <c r="Q1397" s="249"/>
      <c r="IV1397" s="250"/>
    </row>
    <row r="1398" spans="16:256" s="72" customFormat="1" ht="13.9" hidden="1" customHeight="1" x14ac:dyDescent="0.25">
      <c r="P1398" s="249"/>
      <c r="Q1398" s="249"/>
      <c r="IV1398" s="250"/>
    </row>
    <row r="1399" spans="16:256" s="72" customFormat="1" ht="13.9" hidden="1" customHeight="1" x14ac:dyDescent="0.25">
      <c r="P1399" s="249"/>
      <c r="Q1399" s="249"/>
      <c r="IV1399" s="250"/>
    </row>
    <row r="1400" spans="16:256" s="72" customFormat="1" ht="13.9" hidden="1" customHeight="1" x14ac:dyDescent="0.25">
      <c r="P1400" s="249"/>
      <c r="Q1400" s="249"/>
      <c r="IV1400" s="250"/>
    </row>
    <row r="1401" spans="16:256" s="72" customFormat="1" ht="13.9" hidden="1" customHeight="1" x14ac:dyDescent="0.25">
      <c r="P1401" s="249"/>
      <c r="Q1401" s="249"/>
      <c r="IV1401" s="250"/>
    </row>
    <row r="1402" spans="16:256" s="72" customFormat="1" ht="13.9" hidden="1" customHeight="1" x14ac:dyDescent="0.25">
      <c r="P1402" s="249"/>
      <c r="Q1402" s="249"/>
      <c r="IV1402" s="250"/>
    </row>
    <row r="1403" spans="16:256" s="72" customFormat="1" ht="13.9" hidden="1" customHeight="1" x14ac:dyDescent="0.25">
      <c r="P1403" s="249"/>
      <c r="Q1403" s="249"/>
      <c r="IV1403" s="250"/>
    </row>
    <row r="1404" spans="16:256" s="72" customFormat="1" ht="13.9" hidden="1" customHeight="1" x14ac:dyDescent="0.25">
      <c r="P1404" s="249"/>
      <c r="Q1404" s="249"/>
      <c r="IV1404" s="250"/>
    </row>
    <row r="1405" spans="16:256" s="72" customFormat="1" ht="13.9" hidden="1" customHeight="1" x14ac:dyDescent="0.25">
      <c r="P1405" s="249"/>
      <c r="Q1405" s="249"/>
      <c r="IV1405" s="250"/>
    </row>
    <row r="1406" spans="16:256" s="72" customFormat="1" ht="13.9" hidden="1" customHeight="1" x14ac:dyDescent="0.25">
      <c r="P1406" s="249"/>
      <c r="Q1406" s="249"/>
      <c r="IV1406" s="250"/>
    </row>
    <row r="1407" spans="16:256" s="72" customFormat="1" ht="13.9" hidden="1" customHeight="1" x14ac:dyDescent="0.25">
      <c r="P1407" s="249"/>
      <c r="Q1407" s="249"/>
      <c r="IV1407" s="250"/>
    </row>
    <row r="1408" spans="16:256" s="72" customFormat="1" ht="13.9" hidden="1" customHeight="1" x14ac:dyDescent="0.25">
      <c r="P1408" s="249"/>
      <c r="Q1408" s="249"/>
      <c r="IV1408" s="250"/>
    </row>
    <row r="1409" spans="4:256" s="72" customFormat="1" ht="13.9" hidden="1" customHeight="1" x14ac:dyDescent="0.25">
      <c r="P1409" s="249"/>
      <c r="Q1409" s="249"/>
      <c r="IV1409" s="250"/>
    </row>
    <row r="1410" spans="4:256" s="72" customFormat="1" ht="13.9" hidden="1" customHeight="1" x14ac:dyDescent="0.25">
      <c r="P1410" s="249"/>
      <c r="Q1410" s="249"/>
      <c r="IV1410" s="250"/>
    </row>
    <row r="1411" spans="4:256" s="72" customFormat="1" ht="13.9" hidden="1" customHeight="1" x14ac:dyDescent="0.25">
      <c r="P1411" s="249"/>
      <c r="Q1411" s="249"/>
      <c r="IV1411" s="250"/>
    </row>
    <row r="1412" spans="4:256" s="72" customFormat="1" ht="13.9" hidden="1" customHeight="1" x14ac:dyDescent="0.25">
      <c r="P1412" s="249"/>
      <c r="Q1412" s="249"/>
      <c r="IV1412" s="250"/>
    </row>
    <row r="1413" spans="4:256" s="72" customFormat="1" ht="14.45" hidden="1" customHeight="1" x14ac:dyDescent="0.25">
      <c r="P1413" s="249"/>
      <c r="Q1413" s="249"/>
      <c r="IV1413" s="250"/>
    </row>
    <row r="1414" spans="4:256" s="62" customFormat="1" hidden="1" x14ac:dyDescent="0.25">
      <c r="D1414" s="44"/>
      <c r="E1414" s="44"/>
      <c r="F1414" s="74"/>
      <c r="I1414" s="73"/>
      <c r="J1414" s="73"/>
      <c r="K1414" s="73"/>
      <c r="N1414" s="227"/>
      <c r="O1414" s="44"/>
      <c r="P1414" s="73"/>
      <c r="Q1414" s="73"/>
      <c r="R1414" s="44"/>
      <c r="S1414" s="44"/>
      <c r="T1414" s="44"/>
      <c r="IV1414" s="251"/>
    </row>
    <row r="1415" spans="4:256" s="144" customFormat="1" hidden="1" x14ac:dyDescent="0.25">
      <c r="D1415" s="58"/>
      <c r="E1415" s="58"/>
      <c r="F1415" s="77"/>
      <c r="I1415" s="57"/>
      <c r="J1415" s="57"/>
      <c r="K1415" s="57"/>
      <c r="N1415" s="115"/>
      <c r="O1415" s="44"/>
      <c r="P1415" s="73"/>
      <c r="Q1415" s="73"/>
      <c r="R1415" s="44"/>
      <c r="S1415" s="44"/>
      <c r="T1415" s="44"/>
      <c r="U1415" s="62"/>
      <c r="V1415" s="62"/>
      <c r="W1415" s="62"/>
      <c r="X1415" s="62"/>
      <c r="Y1415" s="62"/>
      <c r="Z1415" s="62"/>
      <c r="AA1415" s="62"/>
      <c r="AB1415" s="62"/>
      <c r="AC1415" s="62"/>
      <c r="AD1415" s="62"/>
      <c r="AE1415" s="62"/>
      <c r="AF1415" s="62"/>
      <c r="AG1415" s="62"/>
      <c r="AH1415" s="62"/>
      <c r="AI1415" s="62"/>
      <c r="AJ1415" s="62"/>
      <c r="AK1415" s="62"/>
      <c r="AL1415" s="62"/>
      <c r="AM1415" s="62"/>
      <c r="AN1415" s="62"/>
      <c r="AO1415" s="62"/>
      <c r="AP1415" s="62"/>
      <c r="AQ1415" s="62"/>
      <c r="AR1415" s="62"/>
      <c r="AS1415" s="62"/>
      <c r="AT1415" s="62"/>
      <c r="AU1415" s="62"/>
      <c r="AV1415" s="62"/>
      <c r="AW1415" s="62"/>
      <c r="AX1415" s="62"/>
      <c r="AY1415" s="62"/>
      <c r="AZ1415" s="62"/>
      <c r="BA1415" s="62"/>
      <c r="BB1415" s="62"/>
      <c r="BC1415" s="62"/>
      <c r="BD1415" s="62"/>
      <c r="BE1415" s="62"/>
      <c r="BF1415" s="62"/>
      <c r="BG1415" s="62"/>
      <c r="BH1415" s="62"/>
      <c r="BI1415" s="62"/>
      <c r="BJ1415" s="62"/>
      <c r="BK1415" s="62"/>
      <c r="BL1415" s="62"/>
      <c r="BM1415" s="62"/>
      <c r="BN1415" s="62"/>
      <c r="BO1415" s="62"/>
      <c r="BP1415" s="62"/>
      <c r="BQ1415" s="62"/>
      <c r="BR1415" s="62"/>
      <c r="BS1415" s="62"/>
      <c r="BT1415" s="62"/>
      <c r="BU1415" s="62"/>
      <c r="BV1415" s="62"/>
      <c r="BW1415" s="62"/>
      <c r="BX1415" s="62"/>
      <c r="BY1415" s="62"/>
      <c r="BZ1415" s="62"/>
      <c r="CA1415" s="62"/>
      <c r="IU1415" s="78"/>
    </row>
    <row r="1416" spans="4:256" hidden="1" x14ac:dyDescent="0.25"/>
  </sheetData>
  <mergeCells count="69">
    <mergeCell ref="A2:T2"/>
    <mergeCell ref="A3:T3"/>
    <mergeCell ref="A4:G4"/>
    <mergeCell ref="H4:L4"/>
    <mergeCell ref="M4:O4"/>
    <mergeCell ref="P4:T4"/>
    <mergeCell ref="M6:M7"/>
    <mergeCell ref="A5:F5"/>
    <mergeCell ref="G5:M5"/>
    <mergeCell ref="N5:T5"/>
    <mergeCell ref="A6:A7"/>
    <mergeCell ref="B6:B7"/>
    <mergeCell ref="C6:C7"/>
    <mergeCell ref="D6:D7"/>
    <mergeCell ref="E6:E7"/>
    <mergeCell ref="F6:F7"/>
    <mergeCell ref="G6:G7"/>
    <mergeCell ref="H6:H7"/>
    <mergeCell ref="I6:I7"/>
    <mergeCell ref="J6:J7"/>
    <mergeCell ref="K6:K7"/>
    <mergeCell ref="L6:L7"/>
    <mergeCell ref="T6:T7"/>
    <mergeCell ref="A8:A10"/>
    <mergeCell ref="G8:G10"/>
    <mergeCell ref="I8:I10"/>
    <mergeCell ref="J8:J10"/>
    <mergeCell ref="K8:K10"/>
    <mergeCell ref="L8:L10"/>
    <mergeCell ref="M8:M10"/>
    <mergeCell ref="O8:O10"/>
    <mergeCell ref="P8:P10"/>
    <mergeCell ref="N6:N7"/>
    <mergeCell ref="O6:O7"/>
    <mergeCell ref="P6:P7"/>
    <mergeCell ref="Q6:Q7"/>
    <mergeCell ref="R6:R7"/>
    <mergeCell ref="S6:S7"/>
    <mergeCell ref="Q8:Q10"/>
    <mergeCell ref="R8:R10"/>
    <mergeCell ref="S8:S10"/>
    <mergeCell ref="T8:T10"/>
    <mergeCell ref="A11:A12"/>
    <mergeCell ref="B11:B13"/>
    <mergeCell ref="C11:C13"/>
    <mergeCell ref="D11:D13"/>
    <mergeCell ref="E11:E13"/>
    <mergeCell ref="F11:F13"/>
    <mergeCell ref="I11:I13"/>
    <mergeCell ref="J11:J13"/>
    <mergeCell ref="K11:K13"/>
    <mergeCell ref="L11:L12"/>
    <mergeCell ref="M11:M12"/>
    <mergeCell ref="A17:B17"/>
    <mergeCell ref="C17:E17"/>
    <mergeCell ref="T11:T13"/>
    <mergeCell ref="A14:B14"/>
    <mergeCell ref="C14:E14"/>
    <mergeCell ref="A15:B15"/>
    <mergeCell ref="C15:E15"/>
    <mergeCell ref="A16:B16"/>
    <mergeCell ref="C16:E16"/>
    <mergeCell ref="N11:N13"/>
    <mergeCell ref="O11:O13"/>
    <mergeCell ref="P11:P13"/>
    <mergeCell ref="Q11:Q13"/>
    <mergeCell ref="R11:R13"/>
    <mergeCell ref="S11:S13"/>
    <mergeCell ref="G11:G13"/>
  </mergeCells>
  <pageMargins left="1.299212598425197" right="0.31496062992125984" top="0.74803149606299213" bottom="0.74803149606299213" header="0.31496062992125984" footer="0.31496062992125984"/>
  <pageSetup paperSize="5" scale="75" orientation="landscape" r:id="rId1"/>
  <headerFooter>
    <oddFooter>Página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B28"/>
  <sheetViews>
    <sheetView showGridLines="0" topLeftCell="I1" zoomScale="80" zoomScaleNormal="80" workbookViewId="0">
      <selection activeCell="I14" sqref="I14"/>
    </sheetView>
  </sheetViews>
  <sheetFormatPr baseColWidth="10" defaultColWidth="0" defaultRowHeight="0" customHeight="1" zeroHeight="1" x14ac:dyDescent="0.2"/>
  <cols>
    <col min="1" max="1" width="24.42578125" style="260" customWidth="1"/>
    <col min="2" max="2" width="37.140625" style="260" customWidth="1"/>
    <col min="3" max="3" width="28.42578125" style="260" customWidth="1"/>
    <col min="4" max="4" width="15.42578125" style="260" customWidth="1"/>
    <col min="5" max="5" width="15.7109375" style="260" customWidth="1"/>
    <col min="6" max="6" width="15.140625" style="260" customWidth="1"/>
    <col min="7" max="7" width="23.7109375" style="260" customWidth="1"/>
    <col min="8" max="8" width="27.28515625" style="261" customWidth="1"/>
    <col min="9" max="9" width="17.7109375" style="262" customWidth="1"/>
    <col min="10" max="10" width="16.85546875" style="262" customWidth="1"/>
    <col min="11" max="11" width="13.42578125" style="263" customWidth="1"/>
    <col min="12" max="12" width="35.42578125" style="260" customWidth="1"/>
    <col min="13" max="13" width="47.85546875" style="260" customWidth="1"/>
    <col min="14" max="14" width="16.28515625" style="260" customWidth="1"/>
    <col min="15" max="15" width="16.28515625" style="264" customWidth="1"/>
    <col min="16" max="17" width="15.42578125" style="264" customWidth="1"/>
    <col min="18" max="18" width="17" style="260" customWidth="1"/>
    <col min="19" max="19" width="20.85546875" style="260" customWidth="1"/>
    <col min="20" max="20" width="10.7109375" style="260" customWidth="1"/>
    <col min="21" max="24" width="0" style="260" hidden="1" customWidth="1"/>
    <col min="25" max="25" width="0" style="260" hidden="1"/>
    <col min="26" max="255" width="10.7109375" style="260" hidden="1"/>
    <col min="256" max="256" width="24.42578125" style="260" customWidth="1"/>
    <col min="257" max="257" width="37.140625" style="260" customWidth="1"/>
    <col min="258" max="258" width="28.42578125" style="260" customWidth="1"/>
    <col min="259" max="259" width="15.42578125" style="260" customWidth="1"/>
    <col min="260" max="260" width="15.7109375" style="260" customWidth="1"/>
    <col min="261" max="261" width="15.140625" style="260" customWidth="1"/>
    <col min="262" max="262" width="23.7109375" style="260" customWidth="1"/>
    <col min="263" max="263" width="27.28515625" style="260" customWidth="1"/>
    <col min="264" max="264" width="17.7109375" style="260" customWidth="1"/>
    <col min="265" max="265" width="16.85546875" style="260" customWidth="1"/>
    <col min="266" max="266" width="13.42578125" style="260" customWidth="1"/>
    <col min="267" max="267" width="35.42578125" style="260" customWidth="1"/>
    <col min="268" max="268" width="47.85546875" style="260" customWidth="1"/>
    <col min="269" max="271" width="16.28515625" style="260" customWidth="1"/>
    <col min="272" max="273" width="15.42578125" style="260" customWidth="1"/>
    <col min="274" max="274" width="17" style="260" customWidth="1"/>
    <col min="275" max="275" width="20.85546875" style="260" customWidth="1"/>
    <col min="276" max="276" width="10.7109375" style="260" customWidth="1"/>
    <col min="277" max="280" width="10.7109375" style="260" hidden="1" customWidth="1"/>
    <col min="281" max="511" width="10.7109375" style="260" hidden="1"/>
    <col min="512" max="512" width="24.42578125" style="260" customWidth="1"/>
    <col min="513" max="513" width="37.140625" style="260" customWidth="1"/>
    <col min="514" max="514" width="28.42578125" style="260" customWidth="1"/>
    <col min="515" max="515" width="15.42578125" style="260" customWidth="1"/>
    <col min="516" max="516" width="15.7109375" style="260" customWidth="1"/>
    <col min="517" max="517" width="15.140625" style="260" customWidth="1"/>
    <col min="518" max="518" width="23.7109375" style="260" customWidth="1"/>
    <col min="519" max="519" width="27.28515625" style="260" customWidth="1"/>
    <col min="520" max="520" width="17.7109375" style="260" customWidth="1"/>
    <col min="521" max="521" width="16.85546875" style="260" customWidth="1"/>
    <col min="522" max="522" width="13.42578125" style="260" customWidth="1"/>
    <col min="523" max="523" width="35.42578125" style="260" customWidth="1"/>
    <col min="524" max="524" width="47.85546875" style="260" customWidth="1"/>
    <col min="525" max="527" width="16.28515625" style="260" customWidth="1"/>
    <col min="528" max="529" width="15.42578125" style="260" customWidth="1"/>
    <col min="530" max="530" width="17" style="260" customWidth="1"/>
    <col min="531" max="531" width="20.85546875" style="260" customWidth="1"/>
    <col min="532" max="532" width="10.7109375" style="260" customWidth="1"/>
    <col min="533" max="536" width="10.7109375" style="260" hidden="1" customWidth="1"/>
    <col min="537" max="767" width="10.7109375" style="260" hidden="1"/>
    <col min="768" max="768" width="24.42578125" style="260" customWidth="1"/>
    <col min="769" max="769" width="37.140625" style="260" customWidth="1"/>
    <col min="770" max="770" width="28.42578125" style="260" customWidth="1"/>
    <col min="771" max="771" width="15.42578125" style="260" customWidth="1"/>
    <col min="772" max="772" width="15.7109375" style="260" customWidth="1"/>
    <col min="773" max="773" width="15.140625" style="260" customWidth="1"/>
    <col min="774" max="774" width="23.7109375" style="260" customWidth="1"/>
    <col min="775" max="775" width="27.28515625" style="260" customWidth="1"/>
    <col min="776" max="776" width="17.7109375" style="260" customWidth="1"/>
    <col min="777" max="777" width="16.85546875" style="260" customWidth="1"/>
    <col min="778" max="778" width="13.42578125" style="260" customWidth="1"/>
    <col min="779" max="779" width="35.42578125" style="260" customWidth="1"/>
    <col min="780" max="780" width="47.85546875" style="260" customWidth="1"/>
    <col min="781" max="783" width="16.28515625" style="260" customWidth="1"/>
    <col min="784" max="785" width="15.42578125" style="260" customWidth="1"/>
    <col min="786" max="786" width="17" style="260" customWidth="1"/>
    <col min="787" max="787" width="20.85546875" style="260" customWidth="1"/>
    <col min="788" max="788" width="10.7109375" style="260" customWidth="1"/>
    <col min="789" max="792" width="10.7109375" style="260" hidden="1" customWidth="1"/>
    <col min="793" max="1023" width="10.7109375" style="260" hidden="1"/>
    <col min="1024" max="1024" width="24.42578125" style="260" customWidth="1"/>
    <col min="1025" max="1025" width="37.140625" style="260" customWidth="1"/>
    <col min="1026" max="1026" width="28.42578125" style="260" customWidth="1"/>
    <col min="1027" max="1027" width="15.42578125" style="260" customWidth="1"/>
    <col min="1028" max="1028" width="15.7109375" style="260" customWidth="1"/>
    <col min="1029" max="1029" width="15.140625" style="260" customWidth="1"/>
    <col min="1030" max="1030" width="23.7109375" style="260" customWidth="1"/>
    <col min="1031" max="1031" width="27.28515625" style="260" customWidth="1"/>
    <col min="1032" max="1032" width="17.7109375" style="260" customWidth="1"/>
    <col min="1033" max="1033" width="16.85546875" style="260" customWidth="1"/>
    <col min="1034" max="1034" width="13.42578125" style="260" customWidth="1"/>
    <col min="1035" max="1035" width="35.42578125" style="260" customWidth="1"/>
    <col min="1036" max="1036" width="47.85546875" style="260" customWidth="1"/>
    <col min="1037" max="1039" width="16.28515625" style="260" customWidth="1"/>
    <col min="1040" max="1041" width="15.42578125" style="260" customWidth="1"/>
    <col min="1042" max="1042" width="17" style="260" customWidth="1"/>
    <col min="1043" max="1043" width="20.85546875" style="260" customWidth="1"/>
    <col min="1044" max="1044" width="10.7109375" style="260" customWidth="1"/>
    <col min="1045" max="1048" width="10.7109375" style="260" hidden="1" customWidth="1"/>
    <col min="1049" max="1279" width="10.7109375" style="260" hidden="1"/>
    <col min="1280" max="1280" width="24.42578125" style="260" customWidth="1"/>
    <col min="1281" max="1281" width="37.140625" style="260" customWidth="1"/>
    <col min="1282" max="1282" width="28.42578125" style="260" customWidth="1"/>
    <col min="1283" max="1283" width="15.42578125" style="260" customWidth="1"/>
    <col min="1284" max="1284" width="15.7109375" style="260" customWidth="1"/>
    <col min="1285" max="1285" width="15.140625" style="260" customWidth="1"/>
    <col min="1286" max="1286" width="23.7109375" style="260" customWidth="1"/>
    <col min="1287" max="1287" width="27.28515625" style="260" customWidth="1"/>
    <col min="1288" max="1288" width="17.7109375" style="260" customWidth="1"/>
    <col min="1289" max="1289" width="16.85546875" style="260" customWidth="1"/>
    <col min="1290" max="1290" width="13.42578125" style="260" customWidth="1"/>
    <col min="1291" max="1291" width="35.42578125" style="260" customWidth="1"/>
    <col min="1292" max="1292" width="47.85546875" style="260" customWidth="1"/>
    <col min="1293" max="1295" width="16.28515625" style="260" customWidth="1"/>
    <col min="1296" max="1297" width="15.42578125" style="260" customWidth="1"/>
    <col min="1298" max="1298" width="17" style="260" customWidth="1"/>
    <col min="1299" max="1299" width="20.85546875" style="260" customWidth="1"/>
    <col min="1300" max="1300" width="10.7109375" style="260" customWidth="1"/>
    <col min="1301" max="1304" width="10.7109375" style="260" hidden="1" customWidth="1"/>
    <col min="1305" max="1535" width="10.7109375" style="260" hidden="1"/>
    <col min="1536" max="1536" width="24.42578125" style="260" customWidth="1"/>
    <col min="1537" max="1537" width="37.140625" style="260" customWidth="1"/>
    <col min="1538" max="1538" width="28.42578125" style="260" customWidth="1"/>
    <col min="1539" max="1539" width="15.42578125" style="260" customWidth="1"/>
    <col min="1540" max="1540" width="15.7109375" style="260" customWidth="1"/>
    <col min="1541" max="1541" width="15.140625" style="260" customWidth="1"/>
    <col min="1542" max="1542" width="23.7109375" style="260" customWidth="1"/>
    <col min="1543" max="1543" width="27.28515625" style="260" customWidth="1"/>
    <col min="1544" max="1544" width="17.7109375" style="260" customWidth="1"/>
    <col min="1545" max="1545" width="16.85546875" style="260" customWidth="1"/>
    <col min="1546" max="1546" width="13.42578125" style="260" customWidth="1"/>
    <col min="1547" max="1547" width="35.42578125" style="260" customWidth="1"/>
    <col min="1548" max="1548" width="47.85546875" style="260" customWidth="1"/>
    <col min="1549" max="1551" width="16.28515625" style="260" customWidth="1"/>
    <col min="1552" max="1553" width="15.42578125" style="260" customWidth="1"/>
    <col min="1554" max="1554" width="17" style="260" customWidth="1"/>
    <col min="1555" max="1555" width="20.85546875" style="260" customWidth="1"/>
    <col min="1556" max="1556" width="10.7109375" style="260" customWidth="1"/>
    <col min="1557" max="1560" width="10.7109375" style="260" hidden="1" customWidth="1"/>
    <col min="1561" max="1791" width="10.7109375" style="260" hidden="1"/>
    <col min="1792" max="1792" width="24.42578125" style="260" customWidth="1"/>
    <col min="1793" max="1793" width="37.140625" style="260" customWidth="1"/>
    <col min="1794" max="1794" width="28.42578125" style="260" customWidth="1"/>
    <col min="1795" max="1795" width="15.42578125" style="260" customWidth="1"/>
    <col min="1796" max="1796" width="15.7109375" style="260" customWidth="1"/>
    <col min="1797" max="1797" width="15.140625" style="260" customWidth="1"/>
    <col min="1798" max="1798" width="23.7109375" style="260" customWidth="1"/>
    <col min="1799" max="1799" width="27.28515625" style="260" customWidth="1"/>
    <col min="1800" max="1800" width="17.7109375" style="260" customWidth="1"/>
    <col min="1801" max="1801" width="16.85546875" style="260" customWidth="1"/>
    <col min="1802" max="1802" width="13.42578125" style="260" customWidth="1"/>
    <col min="1803" max="1803" width="35.42578125" style="260" customWidth="1"/>
    <col min="1804" max="1804" width="47.85546875" style="260" customWidth="1"/>
    <col min="1805" max="1807" width="16.28515625" style="260" customWidth="1"/>
    <col min="1808" max="1809" width="15.42578125" style="260" customWidth="1"/>
    <col min="1810" max="1810" width="17" style="260" customWidth="1"/>
    <col min="1811" max="1811" width="20.85546875" style="260" customWidth="1"/>
    <col min="1812" max="1812" width="10.7109375" style="260" customWidth="1"/>
    <col min="1813" max="1816" width="10.7109375" style="260" hidden="1" customWidth="1"/>
    <col min="1817" max="2047" width="10.7109375" style="260" hidden="1"/>
    <col min="2048" max="2048" width="24.42578125" style="260" customWidth="1"/>
    <col min="2049" max="2049" width="37.140625" style="260" customWidth="1"/>
    <col min="2050" max="2050" width="28.42578125" style="260" customWidth="1"/>
    <col min="2051" max="2051" width="15.42578125" style="260" customWidth="1"/>
    <col min="2052" max="2052" width="15.7109375" style="260" customWidth="1"/>
    <col min="2053" max="2053" width="15.140625" style="260" customWidth="1"/>
    <col min="2054" max="2054" width="23.7109375" style="260" customWidth="1"/>
    <col min="2055" max="2055" width="27.28515625" style="260" customWidth="1"/>
    <col min="2056" max="2056" width="17.7109375" style="260" customWidth="1"/>
    <col min="2057" max="2057" width="16.85546875" style="260" customWidth="1"/>
    <col min="2058" max="2058" width="13.42578125" style="260" customWidth="1"/>
    <col min="2059" max="2059" width="35.42578125" style="260" customWidth="1"/>
    <col min="2060" max="2060" width="47.85546875" style="260" customWidth="1"/>
    <col min="2061" max="2063" width="16.28515625" style="260" customWidth="1"/>
    <col min="2064" max="2065" width="15.42578125" style="260" customWidth="1"/>
    <col min="2066" max="2066" width="17" style="260" customWidth="1"/>
    <col min="2067" max="2067" width="20.85546875" style="260" customWidth="1"/>
    <col min="2068" max="2068" width="10.7109375" style="260" customWidth="1"/>
    <col min="2069" max="2072" width="10.7109375" style="260" hidden="1" customWidth="1"/>
    <col min="2073" max="2303" width="10.7109375" style="260" hidden="1"/>
    <col min="2304" max="2304" width="24.42578125" style="260" customWidth="1"/>
    <col min="2305" max="2305" width="37.140625" style="260" customWidth="1"/>
    <col min="2306" max="2306" width="28.42578125" style="260" customWidth="1"/>
    <col min="2307" max="2307" width="15.42578125" style="260" customWidth="1"/>
    <col min="2308" max="2308" width="15.7109375" style="260" customWidth="1"/>
    <col min="2309" max="2309" width="15.140625" style="260" customWidth="1"/>
    <col min="2310" max="2310" width="23.7109375" style="260" customWidth="1"/>
    <col min="2311" max="2311" width="27.28515625" style="260" customWidth="1"/>
    <col min="2312" max="2312" width="17.7109375" style="260" customWidth="1"/>
    <col min="2313" max="2313" width="16.85546875" style="260" customWidth="1"/>
    <col min="2314" max="2314" width="13.42578125" style="260" customWidth="1"/>
    <col min="2315" max="2315" width="35.42578125" style="260" customWidth="1"/>
    <col min="2316" max="2316" width="47.85546875" style="260" customWidth="1"/>
    <col min="2317" max="2319" width="16.28515625" style="260" customWidth="1"/>
    <col min="2320" max="2321" width="15.42578125" style="260" customWidth="1"/>
    <col min="2322" max="2322" width="17" style="260" customWidth="1"/>
    <col min="2323" max="2323" width="20.85546875" style="260" customWidth="1"/>
    <col min="2324" max="2324" width="10.7109375" style="260" customWidth="1"/>
    <col min="2325" max="2328" width="10.7109375" style="260" hidden="1" customWidth="1"/>
    <col min="2329" max="2559" width="10.7109375" style="260" hidden="1"/>
    <col min="2560" max="2560" width="24.42578125" style="260" customWidth="1"/>
    <col min="2561" max="2561" width="37.140625" style="260" customWidth="1"/>
    <col min="2562" max="2562" width="28.42578125" style="260" customWidth="1"/>
    <col min="2563" max="2563" width="15.42578125" style="260" customWidth="1"/>
    <col min="2564" max="2564" width="15.7109375" style="260" customWidth="1"/>
    <col min="2565" max="2565" width="15.140625" style="260" customWidth="1"/>
    <col min="2566" max="2566" width="23.7109375" style="260" customWidth="1"/>
    <col min="2567" max="2567" width="27.28515625" style="260" customWidth="1"/>
    <col min="2568" max="2568" width="17.7109375" style="260" customWidth="1"/>
    <col min="2569" max="2569" width="16.85546875" style="260" customWidth="1"/>
    <col min="2570" max="2570" width="13.42578125" style="260" customWidth="1"/>
    <col min="2571" max="2571" width="35.42578125" style="260" customWidth="1"/>
    <col min="2572" max="2572" width="47.85546875" style="260" customWidth="1"/>
    <col min="2573" max="2575" width="16.28515625" style="260" customWidth="1"/>
    <col min="2576" max="2577" width="15.42578125" style="260" customWidth="1"/>
    <col min="2578" max="2578" width="17" style="260" customWidth="1"/>
    <col min="2579" max="2579" width="20.85546875" style="260" customWidth="1"/>
    <col min="2580" max="2580" width="10.7109375" style="260" customWidth="1"/>
    <col min="2581" max="2584" width="10.7109375" style="260" hidden="1" customWidth="1"/>
    <col min="2585" max="2815" width="10.7109375" style="260" hidden="1"/>
    <col min="2816" max="2816" width="24.42578125" style="260" customWidth="1"/>
    <col min="2817" max="2817" width="37.140625" style="260" customWidth="1"/>
    <col min="2818" max="2818" width="28.42578125" style="260" customWidth="1"/>
    <col min="2819" max="2819" width="15.42578125" style="260" customWidth="1"/>
    <col min="2820" max="2820" width="15.7109375" style="260" customWidth="1"/>
    <col min="2821" max="2821" width="15.140625" style="260" customWidth="1"/>
    <col min="2822" max="2822" width="23.7109375" style="260" customWidth="1"/>
    <col min="2823" max="2823" width="27.28515625" style="260" customWidth="1"/>
    <col min="2824" max="2824" width="17.7109375" style="260" customWidth="1"/>
    <col min="2825" max="2825" width="16.85546875" style="260" customWidth="1"/>
    <col min="2826" max="2826" width="13.42578125" style="260" customWidth="1"/>
    <col min="2827" max="2827" width="35.42578125" style="260" customWidth="1"/>
    <col min="2828" max="2828" width="47.85546875" style="260" customWidth="1"/>
    <col min="2829" max="2831" width="16.28515625" style="260" customWidth="1"/>
    <col min="2832" max="2833" width="15.42578125" style="260" customWidth="1"/>
    <col min="2834" max="2834" width="17" style="260" customWidth="1"/>
    <col min="2835" max="2835" width="20.85546875" style="260" customWidth="1"/>
    <col min="2836" max="2836" width="10.7109375" style="260" customWidth="1"/>
    <col min="2837" max="2840" width="10.7109375" style="260" hidden="1" customWidth="1"/>
    <col min="2841" max="3071" width="10.7109375" style="260" hidden="1"/>
    <col min="3072" max="3072" width="24.42578125" style="260" customWidth="1"/>
    <col min="3073" max="3073" width="37.140625" style="260" customWidth="1"/>
    <col min="3074" max="3074" width="28.42578125" style="260" customWidth="1"/>
    <col min="3075" max="3075" width="15.42578125" style="260" customWidth="1"/>
    <col min="3076" max="3076" width="15.7109375" style="260" customWidth="1"/>
    <col min="3077" max="3077" width="15.140625" style="260" customWidth="1"/>
    <col min="3078" max="3078" width="23.7109375" style="260" customWidth="1"/>
    <col min="3079" max="3079" width="27.28515625" style="260" customWidth="1"/>
    <col min="3080" max="3080" width="17.7109375" style="260" customWidth="1"/>
    <col min="3081" max="3081" width="16.85546875" style="260" customWidth="1"/>
    <col min="3082" max="3082" width="13.42578125" style="260" customWidth="1"/>
    <col min="3083" max="3083" width="35.42578125" style="260" customWidth="1"/>
    <col min="3084" max="3084" width="47.85546875" style="260" customWidth="1"/>
    <col min="3085" max="3087" width="16.28515625" style="260" customWidth="1"/>
    <col min="3088" max="3089" width="15.42578125" style="260" customWidth="1"/>
    <col min="3090" max="3090" width="17" style="260" customWidth="1"/>
    <col min="3091" max="3091" width="20.85546875" style="260" customWidth="1"/>
    <col min="3092" max="3092" width="10.7109375" style="260" customWidth="1"/>
    <col min="3093" max="3096" width="10.7109375" style="260" hidden="1" customWidth="1"/>
    <col min="3097" max="3327" width="10.7109375" style="260" hidden="1"/>
    <col min="3328" max="3328" width="24.42578125" style="260" customWidth="1"/>
    <col min="3329" max="3329" width="37.140625" style="260" customWidth="1"/>
    <col min="3330" max="3330" width="28.42578125" style="260" customWidth="1"/>
    <col min="3331" max="3331" width="15.42578125" style="260" customWidth="1"/>
    <col min="3332" max="3332" width="15.7109375" style="260" customWidth="1"/>
    <col min="3333" max="3333" width="15.140625" style="260" customWidth="1"/>
    <col min="3334" max="3334" width="23.7109375" style="260" customWidth="1"/>
    <col min="3335" max="3335" width="27.28515625" style="260" customWidth="1"/>
    <col min="3336" max="3336" width="17.7109375" style="260" customWidth="1"/>
    <col min="3337" max="3337" width="16.85546875" style="260" customWidth="1"/>
    <col min="3338" max="3338" width="13.42578125" style="260" customWidth="1"/>
    <col min="3339" max="3339" width="35.42578125" style="260" customWidth="1"/>
    <col min="3340" max="3340" width="47.85546875" style="260" customWidth="1"/>
    <col min="3341" max="3343" width="16.28515625" style="260" customWidth="1"/>
    <col min="3344" max="3345" width="15.42578125" style="260" customWidth="1"/>
    <col min="3346" max="3346" width="17" style="260" customWidth="1"/>
    <col min="3347" max="3347" width="20.85546875" style="260" customWidth="1"/>
    <col min="3348" max="3348" width="10.7109375" style="260" customWidth="1"/>
    <col min="3349" max="3352" width="10.7109375" style="260" hidden="1" customWidth="1"/>
    <col min="3353" max="3583" width="10.7109375" style="260" hidden="1"/>
    <col min="3584" max="3584" width="24.42578125" style="260" customWidth="1"/>
    <col min="3585" max="3585" width="37.140625" style="260" customWidth="1"/>
    <col min="3586" max="3586" width="28.42578125" style="260" customWidth="1"/>
    <col min="3587" max="3587" width="15.42578125" style="260" customWidth="1"/>
    <col min="3588" max="3588" width="15.7109375" style="260" customWidth="1"/>
    <col min="3589" max="3589" width="15.140625" style="260" customWidth="1"/>
    <col min="3590" max="3590" width="23.7109375" style="260" customWidth="1"/>
    <col min="3591" max="3591" width="27.28515625" style="260" customWidth="1"/>
    <col min="3592" max="3592" width="17.7109375" style="260" customWidth="1"/>
    <col min="3593" max="3593" width="16.85546875" style="260" customWidth="1"/>
    <col min="3594" max="3594" width="13.42578125" style="260" customWidth="1"/>
    <col min="3595" max="3595" width="35.42578125" style="260" customWidth="1"/>
    <col min="3596" max="3596" width="47.85546875" style="260" customWidth="1"/>
    <col min="3597" max="3599" width="16.28515625" style="260" customWidth="1"/>
    <col min="3600" max="3601" width="15.42578125" style="260" customWidth="1"/>
    <col min="3602" max="3602" width="17" style="260" customWidth="1"/>
    <col min="3603" max="3603" width="20.85546875" style="260" customWidth="1"/>
    <col min="3604" max="3604" width="10.7109375" style="260" customWidth="1"/>
    <col min="3605" max="3608" width="10.7109375" style="260" hidden="1" customWidth="1"/>
    <col min="3609" max="3839" width="10.7109375" style="260" hidden="1"/>
    <col min="3840" max="3840" width="24.42578125" style="260" customWidth="1"/>
    <col min="3841" max="3841" width="37.140625" style="260" customWidth="1"/>
    <col min="3842" max="3842" width="28.42578125" style="260" customWidth="1"/>
    <col min="3843" max="3843" width="15.42578125" style="260" customWidth="1"/>
    <col min="3844" max="3844" width="15.7109375" style="260" customWidth="1"/>
    <col min="3845" max="3845" width="15.140625" style="260" customWidth="1"/>
    <col min="3846" max="3846" width="23.7109375" style="260" customWidth="1"/>
    <col min="3847" max="3847" width="27.28515625" style="260" customWidth="1"/>
    <col min="3848" max="3848" width="17.7109375" style="260" customWidth="1"/>
    <col min="3849" max="3849" width="16.85546875" style="260" customWidth="1"/>
    <col min="3850" max="3850" width="13.42578125" style="260" customWidth="1"/>
    <col min="3851" max="3851" width="35.42578125" style="260" customWidth="1"/>
    <col min="3852" max="3852" width="47.85546875" style="260" customWidth="1"/>
    <col min="3853" max="3855" width="16.28515625" style="260" customWidth="1"/>
    <col min="3856" max="3857" width="15.42578125" style="260" customWidth="1"/>
    <col min="3858" max="3858" width="17" style="260" customWidth="1"/>
    <col min="3859" max="3859" width="20.85546875" style="260" customWidth="1"/>
    <col min="3860" max="3860" width="10.7109375" style="260" customWidth="1"/>
    <col min="3861" max="3864" width="10.7109375" style="260" hidden="1" customWidth="1"/>
    <col min="3865" max="4095" width="10.7109375" style="260" hidden="1"/>
    <col min="4096" max="4096" width="24.42578125" style="260" customWidth="1"/>
    <col min="4097" max="4097" width="37.140625" style="260" customWidth="1"/>
    <col min="4098" max="4098" width="28.42578125" style="260" customWidth="1"/>
    <col min="4099" max="4099" width="15.42578125" style="260" customWidth="1"/>
    <col min="4100" max="4100" width="15.7109375" style="260" customWidth="1"/>
    <col min="4101" max="4101" width="15.140625" style="260" customWidth="1"/>
    <col min="4102" max="4102" width="23.7109375" style="260" customWidth="1"/>
    <col min="4103" max="4103" width="27.28515625" style="260" customWidth="1"/>
    <col min="4104" max="4104" width="17.7109375" style="260" customWidth="1"/>
    <col min="4105" max="4105" width="16.85546875" style="260" customWidth="1"/>
    <col min="4106" max="4106" width="13.42578125" style="260" customWidth="1"/>
    <col min="4107" max="4107" width="35.42578125" style="260" customWidth="1"/>
    <col min="4108" max="4108" width="47.85546875" style="260" customWidth="1"/>
    <col min="4109" max="4111" width="16.28515625" style="260" customWidth="1"/>
    <col min="4112" max="4113" width="15.42578125" style="260" customWidth="1"/>
    <col min="4114" max="4114" width="17" style="260" customWidth="1"/>
    <col min="4115" max="4115" width="20.85546875" style="260" customWidth="1"/>
    <col min="4116" max="4116" width="10.7109375" style="260" customWidth="1"/>
    <col min="4117" max="4120" width="10.7109375" style="260" hidden="1" customWidth="1"/>
    <col min="4121" max="4351" width="10.7109375" style="260" hidden="1"/>
    <col min="4352" max="4352" width="24.42578125" style="260" customWidth="1"/>
    <col min="4353" max="4353" width="37.140625" style="260" customWidth="1"/>
    <col min="4354" max="4354" width="28.42578125" style="260" customWidth="1"/>
    <col min="4355" max="4355" width="15.42578125" style="260" customWidth="1"/>
    <col min="4356" max="4356" width="15.7109375" style="260" customWidth="1"/>
    <col min="4357" max="4357" width="15.140625" style="260" customWidth="1"/>
    <col min="4358" max="4358" width="23.7109375" style="260" customWidth="1"/>
    <col min="4359" max="4359" width="27.28515625" style="260" customWidth="1"/>
    <col min="4360" max="4360" width="17.7109375" style="260" customWidth="1"/>
    <col min="4361" max="4361" width="16.85546875" style="260" customWidth="1"/>
    <col min="4362" max="4362" width="13.42578125" style="260" customWidth="1"/>
    <col min="4363" max="4363" width="35.42578125" style="260" customWidth="1"/>
    <col min="4364" max="4364" width="47.85546875" style="260" customWidth="1"/>
    <col min="4365" max="4367" width="16.28515625" style="260" customWidth="1"/>
    <col min="4368" max="4369" width="15.42578125" style="260" customWidth="1"/>
    <col min="4370" max="4370" width="17" style="260" customWidth="1"/>
    <col min="4371" max="4371" width="20.85546875" style="260" customWidth="1"/>
    <col min="4372" max="4372" width="10.7109375" style="260" customWidth="1"/>
    <col min="4373" max="4376" width="10.7109375" style="260" hidden="1" customWidth="1"/>
    <col min="4377" max="4607" width="10.7109375" style="260" hidden="1"/>
    <col min="4608" max="4608" width="24.42578125" style="260" customWidth="1"/>
    <col min="4609" max="4609" width="37.140625" style="260" customWidth="1"/>
    <col min="4610" max="4610" width="28.42578125" style="260" customWidth="1"/>
    <col min="4611" max="4611" width="15.42578125" style="260" customWidth="1"/>
    <col min="4612" max="4612" width="15.7109375" style="260" customWidth="1"/>
    <col min="4613" max="4613" width="15.140625" style="260" customWidth="1"/>
    <col min="4614" max="4614" width="23.7109375" style="260" customWidth="1"/>
    <col min="4615" max="4615" width="27.28515625" style="260" customWidth="1"/>
    <col min="4616" max="4616" width="17.7109375" style="260" customWidth="1"/>
    <col min="4617" max="4617" width="16.85546875" style="260" customWidth="1"/>
    <col min="4618" max="4618" width="13.42578125" style="260" customWidth="1"/>
    <col min="4619" max="4619" width="35.42578125" style="260" customWidth="1"/>
    <col min="4620" max="4620" width="47.85546875" style="260" customWidth="1"/>
    <col min="4621" max="4623" width="16.28515625" style="260" customWidth="1"/>
    <col min="4624" max="4625" width="15.42578125" style="260" customWidth="1"/>
    <col min="4626" max="4626" width="17" style="260" customWidth="1"/>
    <col min="4627" max="4627" width="20.85546875" style="260" customWidth="1"/>
    <col min="4628" max="4628" width="10.7109375" style="260" customWidth="1"/>
    <col min="4629" max="4632" width="10.7109375" style="260" hidden="1" customWidth="1"/>
    <col min="4633" max="4863" width="10.7109375" style="260" hidden="1"/>
    <col min="4864" max="4864" width="24.42578125" style="260" customWidth="1"/>
    <col min="4865" max="4865" width="37.140625" style="260" customWidth="1"/>
    <col min="4866" max="4866" width="28.42578125" style="260" customWidth="1"/>
    <col min="4867" max="4867" width="15.42578125" style="260" customWidth="1"/>
    <col min="4868" max="4868" width="15.7109375" style="260" customWidth="1"/>
    <col min="4869" max="4869" width="15.140625" style="260" customWidth="1"/>
    <col min="4870" max="4870" width="23.7109375" style="260" customWidth="1"/>
    <col min="4871" max="4871" width="27.28515625" style="260" customWidth="1"/>
    <col min="4872" max="4872" width="17.7109375" style="260" customWidth="1"/>
    <col min="4873" max="4873" width="16.85546875" style="260" customWidth="1"/>
    <col min="4874" max="4874" width="13.42578125" style="260" customWidth="1"/>
    <col min="4875" max="4875" width="35.42578125" style="260" customWidth="1"/>
    <col min="4876" max="4876" width="47.85546875" style="260" customWidth="1"/>
    <col min="4877" max="4879" width="16.28515625" style="260" customWidth="1"/>
    <col min="4880" max="4881" width="15.42578125" style="260" customWidth="1"/>
    <col min="4882" max="4882" width="17" style="260" customWidth="1"/>
    <col min="4883" max="4883" width="20.85546875" style="260" customWidth="1"/>
    <col min="4884" max="4884" width="10.7109375" style="260" customWidth="1"/>
    <col min="4885" max="4888" width="10.7109375" style="260" hidden="1" customWidth="1"/>
    <col min="4889" max="5119" width="10.7109375" style="260" hidden="1"/>
    <col min="5120" max="5120" width="24.42578125" style="260" customWidth="1"/>
    <col min="5121" max="5121" width="37.140625" style="260" customWidth="1"/>
    <col min="5122" max="5122" width="28.42578125" style="260" customWidth="1"/>
    <col min="5123" max="5123" width="15.42578125" style="260" customWidth="1"/>
    <col min="5124" max="5124" width="15.7109375" style="260" customWidth="1"/>
    <col min="5125" max="5125" width="15.140625" style="260" customWidth="1"/>
    <col min="5126" max="5126" width="23.7109375" style="260" customWidth="1"/>
    <col min="5127" max="5127" width="27.28515625" style="260" customWidth="1"/>
    <col min="5128" max="5128" width="17.7109375" style="260" customWidth="1"/>
    <col min="5129" max="5129" width="16.85546875" style="260" customWidth="1"/>
    <col min="5130" max="5130" width="13.42578125" style="260" customWidth="1"/>
    <col min="5131" max="5131" width="35.42578125" style="260" customWidth="1"/>
    <col min="5132" max="5132" width="47.85546875" style="260" customWidth="1"/>
    <col min="5133" max="5135" width="16.28515625" style="260" customWidth="1"/>
    <col min="5136" max="5137" width="15.42578125" style="260" customWidth="1"/>
    <col min="5138" max="5138" width="17" style="260" customWidth="1"/>
    <col min="5139" max="5139" width="20.85546875" style="260" customWidth="1"/>
    <col min="5140" max="5140" width="10.7109375" style="260" customWidth="1"/>
    <col min="5141" max="5144" width="10.7109375" style="260" hidden="1" customWidth="1"/>
    <col min="5145" max="5375" width="10.7109375" style="260" hidden="1"/>
    <col min="5376" max="5376" width="24.42578125" style="260" customWidth="1"/>
    <col min="5377" max="5377" width="37.140625" style="260" customWidth="1"/>
    <col min="5378" max="5378" width="28.42578125" style="260" customWidth="1"/>
    <col min="5379" max="5379" width="15.42578125" style="260" customWidth="1"/>
    <col min="5380" max="5380" width="15.7109375" style="260" customWidth="1"/>
    <col min="5381" max="5381" width="15.140625" style="260" customWidth="1"/>
    <col min="5382" max="5382" width="23.7109375" style="260" customWidth="1"/>
    <col min="5383" max="5383" width="27.28515625" style="260" customWidth="1"/>
    <col min="5384" max="5384" width="17.7109375" style="260" customWidth="1"/>
    <col min="5385" max="5385" width="16.85546875" style="260" customWidth="1"/>
    <col min="5386" max="5386" width="13.42578125" style="260" customWidth="1"/>
    <col min="5387" max="5387" width="35.42578125" style="260" customWidth="1"/>
    <col min="5388" max="5388" width="47.85546875" style="260" customWidth="1"/>
    <col min="5389" max="5391" width="16.28515625" style="260" customWidth="1"/>
    <col min="5392" max="5393" width="15.42578125" style="260" customWidth="1"/>
    <col min="5394" max="5394" width="17" style="260" customWidth="1"/>
    <col min="5395" max="5395" width="20.85546875" style="260" customWidth="1"/>
    <col min="5396" max="5396" width="10.7109375" style="260" customWidth="1"/>
    <col min="5397" max="5400" width="10.7109375" style="260" hidden="1" customWidth="1"/>
    <col min="5401" max="5631" width="10.7109375" style="260" hidden="1"/>
    <col min="5632" max="5632" width="24.42578125" style="260" customWidth="1"/>
    <col min="5633" max="5633" width="37.140625" style="260" customWidth="1"/>
    <col min="5634" max="5634" width="28.42578125" style="260" customWidth="1"/>
    <col min="5635" max="5635" width="15.42578125" style="260" customWidth="1"/>
    <col min="5636" max="5636" width="15.7109375" style="260" customWidth="1"/>
    <col min="5637" max="5637" width="15.140625" style="260" customWidth="1"/>
    <col min="5638" max="5638" width="23.7109375" style="260" customWidth="1"/>
    <col min="5639" max="5639" width="27.28515625" style="260" customWidth="1"/>
    <col min="5640" max="5640" width="17.7109375" style="260" customWidth="1"/>
    <col min="5641" max="5641" width="16.85546875" style="260" customWidth="1"/>
    <col min="5642" max="5642" width="13.42578125" style="260" customWidth="1"/>
    <col min="5643" max="5643" width="35.42578125" style="260" customWidth="1"/>
    <col min="5644" max="5644" width="47.85546875" style="260" customWidth="1"/>
    <col min="5645" max="5647" width="16.28515625" style="260" customWidth="1"/>
    <col min="5648" max="5649" width="15.42578125" style="260" customWidth="1"/>
    <col min="5650" max="5650" width="17" style="260" customWidth="1"/>
    <col min="5651" max="5651" width="20.85546875" style="260" customWidth="1"/>
    <col min="5652" max="5652" width="10.7109375" style="260" customWidth="1"/>
    <col min="5653" max="5656" width="10.7109375" style="260" hidden="1" customWidth="1"/>
    <col min="5657" max="5887" width="10.7109375" style="260" hidden="1"/>
    <col min="5888" max="5888" width="24.42578125" style="260" customWidth="1"/>
    <col min="5889" max="5889" width="37.140625" style="260" customWidth="1"/>
    <col min="5890" max="5890" width="28.42578125" style="260" customWidth="1"/>
    <col min="5891" max="5891" width="15.42578125" style="260" customWidth="1"/>
    <col min="5892" max="5892" width="15.7109375" style="260" customWidth="1"/>
    <col min="5893" max="5893" width="15.140625" style="260" customWidth="1"/>
    <col min="5894" max="5894" width="23.7109375" style="260" customWidth="1"/>
    <col min="5895" max="5895" width="27.28515625" style="260" customWidth="1"/>
    <col min="5896" max="5896" width="17.7109375" style="260" customWidth="1"/>
    <col min="5897" max="5897" width="16.85546875" style="260" customWidth="1"/>
    <col min="5898" max="5898" width="13.42578125" style="260" customWidth="1"/>
    <col min="5899" max="5899" width="35.42578125" style="260" customWidth="1"/>
    <col min="5900" max="5900" width="47.85546875" style="260" customWidth="1"/>
    <col min="5901" max="5903" width="16.28515625" style="260" customWidth="1"/>
    <col min="5904" max="5905" width="15.42578125" style="260" customWidth="1"/>
    <col min="5906" max="5906" width="17" style="260" customWidth="1"/>
    <col min="5907" max="5907" width="20.85546875" style="260" customWidth="1"/>
    <col min="5908" max="5908" width="10.7109375" style="260" customWidth="1"/>
    <col min="5909" max="5912" width="10.7109375" style="260" hidden="1" customWidth="1"/>
    <col min="5913" max="6143" width="10.7109375" style="260" hidden="1"/>
    <col min="6144" max="6144" width="24.42578125" style="260" customWidth="1"/>
    <col min="6145" max="6145" width="37.140625" style="260" customWidth="1"/>
    <col min="6146" max="6146" width="28.42578125" style="260" customWidth="1"/>
    <col min="6147" max="6147" width="15.42578125" style="260" customWidth="1"/>
    <col min="6148" max="6148" width="15.7109375" style="260" customWidth="1"/>
    <col min="6149" max="6149" width="15.140625" style="260" customWidth="1"/>
    <col min="6150" max="6150" width="23.7109375" style="260" customWidth="1"/>
    <col min="6151" max="6151" width="27.28515625" style="260" customWidth="1"/>
    <col min="6152" max="6152" width="17.7109375" style="260" customWidth="1"/>
    <col min="6153" max="6153" width="16.85546875" style="260" customWidth="1"/>
    <col min="6154" max="6154" width="13.42578125" style="260" customWidth="1"/>
    <col min="6155" max="6155" width="35.42578125" style="260" customWidth="1"/>
    <col min="6156" max="6156" width="47.85546875" style="260" customWidth="1"/>
    <col min="6157" max="6159" width="16.28515625" style="260" customWidth="1"/>
    <col min="6160" max="6161" width="15.42578125" style="260" customWidth="1"/>
    <col min="6162" max="6162" width="17" style="260" customWidth="1"/>
    <col min="6163" max="6163" width="20.85546875" style="260" customWidth="1"/>
    <col min="6164" max="6164" width="10.7109375" style="260" customWidth="1"/>
    <col min="6165" max="6168" width="10.7109375" style="260" hidden="1" customWidth="1"/>
    <col min="6169" max="6399" width="10.7109375" style="260" hidden="1"/>
    <col min="6400" max="6400" width="24.42578125" style="260" customWidth="1"/>
    <col min="6401" max="6401" width="37.140625" style="260" customWidth="1"/>
    <col min="6402" max="6402" width="28.42578125" style="260" customWidth="1"/>
    <col min="6403" max="6403" width="15.42578125" style="260" customWidth="1"/>
    <col min="6404" max="6404" width="15.7109375" style="260" customWidth="1"/>
    <col min="6405" max="6405" width="15.140625" style="260" customWidth="1"/>
    <col min="6406" max="6406" width="23.7109375" style="260" customWidth="1"/>
    <col min="6407" max="6407" width="27.28515625" style="260" customWidth="1"/>
    <col min="6408" max="6408" width="17.7109375" style="260" customWidth="1"/>
    <col min="6409" max="6409" width="16.85546875" style="260" customWidth="1"/>
    <col min="6410" max="6410" width="13.42578125" style="260" customWidth="1"/>
    <col min="6411" max="6411" width="35.42578125" style="260" customWidth="1"/>
    <col min="6412" max="6412" width="47.85546875" style="260" customWidth="1"/>
    <col min="6413" max="6415" width="16.28515625" style="260" customWidth="1"/>
    <col min="6416" max="6417" width="15.42578125" style="260" customWidth="1"/>
    <col min="6418" max="6418" width="17" style="260" customWidth="1"/>
    <col min="6419" max="6419" width="20.85546875" style="260" customWidth="1"/>
    <col min="6420" max="6420" width="10.7109375" style="260" customWidth="1"/>
    <col min="6421" max="6424" width="10.7109375" style="260" hidden="1" customWidth="1"/>
    <col min="6425" max="6655" width="10.7109375" style="260" hidden="1"/>
    <col min="6656" max="6656" width="24.42578125" style="260" customWidth="1"/>
    <col min="6657" max="6657" width="37.140625" style="260" customWidth="1"/>
    <col min="6658" max="6658" width="28.42578125" style="260" customWidth="1"/>
    <col min="6659" max="6659" width="15.42578125" style="260" customWidth="1"/>
    <col min="6660" max="6660" width="15.7109375" style="260" customWidth="1"/>
    <col min="6661" max="6661" width="15.140625" style="260" customWidth="1"/>
    <col min="6662" max="6662" width="23.7109375" style="260" customWidth="1"/>
    <col min="6663" max="6663" width="27.28515625" style="260" customWidth="1"/>
    <col min="6664" max="6664" width="17.7109375" style="260" customWidth="1"/>
    <col min="6665" max="6665" width="16.85546875" style="260" customWidth="1"/>
    <col min="6666" max="6666" width="13.42578125" style="260" customWidth="1"/>
    <col min="6667" max="6667" width="35.42578125" style="260" customWidth="1"/>
    <col min="6668" max="6668" width="47.85546875" style="260" customWidth="1"/>
    <col min="6669" max="6671" width="16.28515625" style="260" customWidth="1"/>
    <col min="6672" max="6673" width="15.42578125" style="260" customWidth="1"/>
    <col min="6674" max="6674" width="17" style="260" customWidth="1"/>
    <col min="6675" max="6675" width="20.85546875" style="260" customWidth="1"/>
    <col min="6676" max="6676" width="10.7109375" style="260" customWidth="1"/>
    <col min="6677" max="6680" width="10.7109375" style="260" hidden="1" customWidth="1"/>
    <col min="6681" max="6911" width="10.7109375" style="260" hidden="1"/>
    <col min="6912" max="6912" width="24.42578125" style="260" customWidth="1"/>
    <col min="6913" max="6913" width="37.140625" style="260" customWidth="1"/>
    <col min="6914" max="6914" width="28.42578125" style="260" customWidth="1"/>
    <col min="6915" max="6915" width="15.42578125" style="260" customWidth="1"/>
    <col min="6916" max="6916" width="15.7109375" style="260" customWidth="1"/>
    <col min="6917" max="6917" width="15.140625" style="260" customWidth="1"/>
    <col min="6918" max="6918" width="23.7109375" style="260" customWidth="1"/>
    <col min="6919" max="6919" width="27.28515625" style="260" customWidth="1"/>
    <col min="6920" max="6920" width="17.7109375" style="260" customWidth="1"/>
    <col min="6921" max="6921" width="16.85546875" style="260" customWidth="1"/>
    <col min="6922" max="6922" width="13.42578125" style="260" customWidth="1"/>
    <col min="6923" max="6923" width="35.42578125" style="260" customWidth="1"/>
    <col min="6924" max="6924" width="47.85546875" style="260" customWidth="1"/>
    <col min="6925" max="6927" width="16.28515625" style="260" customWidth="1"/>
    <col min="6928" max="6929" width="15.42578125" style="260" customWidth="1"/>
    <col min="6930" max="6930" width="17" style="260" customWidth="1"/>
    <col min="6931" max="6931" width="20.85546875" style="260" customWidth="1"/>
    <col min="6932" max="6932" width="10.7109375" style="260" customWidth="1"/>
    <col min="6933" max="6936" width="10.7109375" style="260" hidden="1" customWidth="1"/>
    <col min="6937" max="7167" width="10.7109375" style="260" hidden="1"/>
    <col min="7168" max="7168" width="24.42578125" style="260" customWidth="1"/>
    <col min="7169" max="7169" width="37.140625" style="260" customWidth="1"/>
    <col min="7170" max="7170" width="28.42578125" style="260" customWidth="1"/>
    <col min="7171" max="7171" width="15.42578125" style="260" customWidth="1"/>
    <col min="7172" max="7172" width="15.7109375" style="260" customWidth="1"/>
    <col min="7173" max="7173" width="15.140625" style="260" customWidth="1"/>
    <col min="7174" max="7174" width="23.7109375" style="260" customWidth="1"/>
    <col min="7175" max="7175" width="27.28515625" style="260" customWidth="1"/>
    <col min="7176" max="7176" width="17.7109375" style="260" customWidth="1"/>
    <col min="7177" max="7177" width="16.85546875" style="260" customWidth="1"/>
    <col min="7178" max="7178" width="13.42578125" style="260" customWidth="1"/>
    <col min="7179" max="7179" width="35.42578125" style="260" customWidth="1"/>
    <col min="7180" max="7180" width="47.85546875" style="260" customWidth="1"/>
    <col min="7181" max="7183" width="16.28515625" style="260" customWidth="1"/>
    <col min="7184" max="7185" width="15.42578125" style="260" customWidth="1"/>
    <col min="7186" max="7186" width="17" style="260" customWidth="1"/>
    <col min="7187" max="7187" width="20.85546875" style="260" customWidth="1"/>
    <col min="7188" max="7188" width="10.7109375" style="260" customWidth="1"/>
    <col min="7189" max="7192" width="10.7109375" style="260" hidden="1" customWidth="1"/>
    <col min="7193" max="7423" width="10.7109375" style="260" hidden="1"/>
    <col min="7424" max="7424" width="24.42578125" style="260" customWidth="1"/>
    <col min="7425" max="7425" width="37.140625" style="260" customWidth="1"/>
    <col min="7426" max="7426" width="28.42578125" style="260" customWidth="1"/>
    <col min="7427" max="7427" width="15.42578125" style="260" customWidth="1"/>
    <col min="7428" max="7428" width="15.7109375" style="260" customWidth="1"/>
    <col min="7429" max="7429" width="15.140625" style="260" customWidth="1"/>
    <col min="7430" max="7430" width="23.7109375" style="260" customWidth="1"/>
    <col min="7431" max="7431" width="27.28515625" style="260" customWidth="1"/>
    <col min="7432" max="7432" width="17.7109375" style="260" customWidth="1"/>
    <col min="7433" max="7433" width="16.85546875" style="260" customWidth="1"/>
    <col min="7434" max="7434" width="13.42578125" style="260" customWidth="1"/>
    <col min="7435" max="7435" width="35.42578125" style="260" customWidth="1"/>
    <col min="7436" max="7436" width="47.85546875" style="260" customWidth="1"/>
    <col min="7437" max="7439" width="16.28515625" style="260" customWidth="1"/>
    <col min="7440" max="7441" width="15.42578125" style="260" customWidth="1"/>
    <col min="7442" max="7442" width="17" style="260" customWidth="1"/>
    <col min="7443" max="7443" width="20.85546875" style="260" customWidth="1"/>
    <col min="7444" max="7444" width="10.7109375" style="260" customWidth="1"/>
    <col min="7445" max="7448" width="10.7109375" style="260" hidden="1" customWidth="1"/>
    <col min="7449" max="7679" width="10.7109375" style="260" hidden="1"/>
    <col min="7680" max="7680" width="24.42578125" style="260" customWidth="1"/>
    <col min="7681" max="7681" width="37.140625" style="260" customWidth="1"/>
    <col min="7682" max="7682" width="28.42578125" style="260" customWidth="1"/>
    <col min="7683" max="7683" width="15.42578125" style="260" customWidth="1"/>
    <col min="7684" max="7684" width="15.7109375" style="260" customWidth="1"/>
    <col min="7685" max="7685" width="15.140625" style="260" customWidth="1"/>
    <col min="7686" max="7686" width="23.7109375" style="260" customWidth="1"/>
    <col min="7687" max="7687" width="27.28515625" style="260" customWidth="1"/>
    <col min="7688" max="7688" width="17.7109375" style="260" customWidth="1"/>
    <col min="7689" max="7689" width="16.85546875" style="260" customWidth="1"/>
    <col min="7690" max="7690" width="13.42578125" style="260" customWidth="1"/>
    <col min="7691" max="7691" width="35.42578125" style="260" customWidth="1"/>
    <col min="7692" max="7692" width="47.85546875" style="260" customWidth="1"/>
    <col min="7693" max="7695" width="16.28515625" style="260" customWidth="1"/>
    <col min="7696" max="7697" width="15.42578125" style="260" customWidth="1"/>
    <col min="7698" max="7698" width="17" style="260" customWidth="1"/>
    <col min="7699" max="7699" width="20.85546875" style="260" customWidth="1"/>
    <col min="7700" max="7700" width="10.7109375" style="260" customWidth="1"/>
    <col min="7701" max="7704" width="10.7109375" style="260" hidden="1" customWidth="1"/>
    <col min="7705" max="7935" width="10.7109375" style="260" hidden="1"/>
    <col min="7936" max="7936" width="24.42578125" style="260" customWidth="1"/>
    <col min="7937" max="7937" width="37.140625" style="260" customWidth="1"/>
    <col min="7938" max="7938" width="28.42578125" style="260" customWidth="1"/>
    <col min="7939" max="7939" width="15.42578125" style="260" customWidth="1"/>
    <col min="7940" max="7940" width="15.7109375" style="260" customWidth="1"/>
    <col min="7941" max="7941" width="15.140625" style="260" customWidth="1"/>
    <col min="7942" max="7942" width="23.7109375" style="260" customWidth="1"/>
    <col min="7943" max="7943" width="27.28515625" style="260" customWidth="1"/>
    <col min="7944" max="7944" width="17.7109375" style="260" customWidth="1"/>
    <col min="7945" max="7945" width="16.85546875" style="260" customWidth="1"/>
    <col min="7946" max="7946" width="13.42578125" style="260" customWidth="1"/>
    <col min="7947" max="7947" width="35.42578125" style="260" customWidth="1"/>
    <col min="7948" max="7948" width="47.85546875" style="260" customWidth="1"/>
    <col min="7949" max="7951" width="16.28515625" style="260" customWidth="1"/>
    <col min="7952" max="7953" width="15.42578125" style="260" customWidth="1"/>
    <col min="7954" max="7954" width="17" style="260" customWidth="1"/>
    <col min="7955" max="7955" width="20.85546875" style="260" customWidth="1"/>
    <col min="7956" max="7956" width="10.7109375" style="260" customWidth="1"/>
    <col min="7957" max="7960" width="10.7109375" style="260" hidden="1" customWidth="1"/>
    <col min="7961" max="8191" width="10.7109375" style="260" hidden="1"/>
    <col min="8192" max="8192" width="24.42578125" style="260" customWidth="1"/>
    <col min="8193" max="8193" width="37.140625" style="260" customWidth="1"/>
    <col min="8194" max="8194" width="28.42578125" style="260" customWidth="1"/>
    <col min="8195" max="8195" width="15.42578125" style="260" customWidth="1"/>
    <col min="8196" max="8196" width="15.7109375" style="260" customWidth="1"/>
    <col min="8197" max="8197" width="15.140625" style="260" customWidth="1"/>
    <col min="8198" max="8198" width="23.7109375" style="260" customWidth="1"/>
    <col min="8199" max="8199" width="27.28515625" style="260" customWidth="1"/>
    <col min="8200" max="8200" width="17.7109375" style="260" customWidth="1"/>
    <col min="8201" max="8201" width="16.85546875" style="260" customWidth="1"/>
    <col min="8202" max="8202" width="13.42578125" style="260" customWidth="1"/>
    <col min="8203" max="8203" width="35.42578125" style="260" customWidth="1"/>
    <col min="8204" max="8204" width="47.85546875" style="260" customWidth="1"/>
    <col min="8205" max="8207" width="16.28515625" style="260" customWidth="1"/>
    <col min="8208" max="8209" width="15.42578125" style="260" customWidth="1"/>
    <col min="8210" max="8210" width="17" style="260" customWidth="1"/>
    <col min="8211" max="8211" width="20.85546875" style="260" customWidth="1"/>
    <col min="8212" max="8212" width="10.7109375" style="260" customWidth="1"/>
    <col min="8213" max="8216" width="10.7109375" style="260" hidden="1" customWidth="1"/>
    <col min="8217" max="8447" width="10.7109375" style="260" hidden="1"/>
    <col min="8448" max="8448" width="24.42578125" style="260" customWidth="1"/>
    <col min="8449" max="8449" width="37.140625" style="260" customWidth="1"/>
    <col min="8450" max="8450" width="28.42578125" style="260" customWidth="1"/>
    <col min="8451" max="8451" width="15.42578125" style="260" customWidth="1"/>
    <col min="8452" max="8452" width="15.7109375" style="260" customWidth="1"/>
    <col min="8453" max="8453" width="15.140625" style="260" customWidth="1"/>
    <col min="8454" max="8454" width="23.7109375" style="260" customWidth="1"/>
    <col min="8455" max="8455" width="27.28515625" style="260" customWidth="1"/>
    <col min="8456" max="8456" width="17.7109375" style="260" customWidth="1"/>
    <col min="8457" max="8457" width="16.85546875" style="260" customWidth="1"/>
    <col min="8458" max="8458" width="13.42578125" style="260" customWidth="1"/>
    <col min="8459" max="8459" width="35.42578125" style="260" customWidth="1"/>
    <col min="8460" max="8460" width="47.85546875" style="260" customWidth="1"/>
    <col min="8461" max="8463" width="16.28515625" style="260" customWidth="1"/>
    <col min="8464" max="8465" width="15.42578125" style="260" customWidth="1"/>
    <col min="8466" max="8466" width="17" style="260" customWidth="1"/>
    <col min="8467" max="8467" width="20.85546875" style="260" customWidth="1"/>
    <col min="8468" max="8468" width="10.7109375" style="260" customWidth="1"/>
    <col min="8469" max="8472" width="10.7109375" style="260" hidden="1" customWidth="1"/>
    <col min="8473" max="8703" width="10.7109375" style="260" hidden="1"/>
    <col min="8704" max="8704" width="24.42578125" style="260" customWidth="1"/>
    <col min="8705" max="8705" width="37.140625" style="260" customWidth="1"/>
    <col min="8706" max="8706" width="28.42578125" style="260" customWidth="1"/>
    <col min="8707" max="8707" width="15.42578125" style="260" customWidth="1"/>
    <col min="8708" max="8708" width="15.7109375" style="260" customWidth="1"/>
    <col min="8709" max="8709" width="15.140625" style="260" customWidth="1"/>
    <col min="8710" max="8710" width="23.7109375" style="260" customWidth="1"/>
    <col min="8711" max="8711" width="27.28515625" style="260" customWidth="1"/>
    <col min="8712" max="8712" width="17.7109375" style="260" customWidth="1"/>
    <col min="8713" max="8713" width="16.85546875" style="260" customWidth="1"/>
    <col min="8714" max="8714" width="13.42578125" style="260" customWidth="1"/>
    <col min="8715" max="8715" width="35.42578125" style="260" customWidth="1"/>
    <col min="8716" max="8716" width="47.85546875" style="260" customWidth="1"/>
    <col min="8717" max="8719" width="16.28515625" style="260" customWidth="1"/>
    <col min="8720" max="8721" width="15.42578125" style="260" customWidth="1"/>
    <col min="8722" max="8722" width="17" style="260" customWidth="1"/>
    <col min="8723" max="8723" width="20.85546875" style="260" customWidth="1"/>
    <col min="8724" max="8724" width="10.7109375" style="260" customWidth="1"/>
    <col min="8725" max="8728" width="10.7109375" style="260" hidden="1" customWidth="1"/>
    <col min="8729" max="8959" width="10.7109375" style="260" hidden="1"/>
    <col min="8960" max="8960" width="24.42578125" style="260" customWidth="1"/>
    <col min="8961" max="8961" width="37.140625" style="260" customWidth="1"/>
    <col min="8962" max="8962" width="28.42578125" style="260" customWidth="1"/>
    <col min="8963" max="8963" width="15.42578125" style="260" customWidth="1"/>
    <col min="8964" max="8964" width="15.7109375" style="260" customWidth="1"/>
    <col min="8965" max="8965" width="15.140625" style="260" customWidth="1"/>
    <col min="8966" max="8966" width="23.7109375" style="260" customWidth="1"/>
    <col min="8967" max="8967" width="27.28515625" style="260" customWidth="1"/>
    <col min="8968" max="8968" width="17.7109375" style="260" customWidth="1"/>
    <col min="8969" max="8969" width="16.85546875" style="260" customWidth="1"/>
    <col min="8970" max="8970" width="13.42578125" style="260" customWidth="1"/>
    <col min="8971" max="8971" width="35.42578125" style="260" customWidth="1"/>
    <col min="8972" max="8972" width="47.85546875" style="260" customWidth="1"/>
    <col min="8973" max="8975" width="16.28515625" style="260" customWidth="1"/>
    <col min="8976" max="8977" width="15.42578125" style="260" customWidth="1"/>
    <col min="8978" max="8978" width="17" style="260" customWidth="1"/>
    <col min="8979" max="8979" width="20.85546875" style="260" customWidth="1"/>
    <col min="8980" max="8980" width="10.7109375" style="260" customWidth="1"/>
    <col min="8981" max="8984" width="10.7109375" style="260" hidden="1" customWidth="1"/>
    <col min="8985" max="9215" width="10.7109375" style="260" hidden="1"/>
    <col min="9216" max="9216" width="24.42578125" style="260" customWidth="1"/>
    <col min="9217" max="9217" width="37.140625" style="260" customWidth="1"/>
    <col min="9218" max="9218" width="28.42578125" style="260" customWidth="1"/>
    <col min="9219" max="9219" width="15.42578125" style="260" customWidth="1"/>
    <col min="9220" max="9220" width="15.7109375" style="260" customWidth="1"/>
    <col min="9221" max="9221" width="15.140625" style="260" customWidth="1"/>
    <col min="9222" max="9222" width="23.7109375" style="260" customWidth="1"/>
    <col min="9223" max="9223" width="27.28515625" style="260" customWidth="1"/>
    <col min="9224" max="9224" width="17.7109375" style="260" customWidth="1"/>
    <col min="9225" max="9225" width="16.85546875" style="260" customWidth="1"/>
    <col min="9226" max="9226" width="13.42578125" style="260" customWidth="1"/>
    <col min="9227" max="9227" width="35.42578125" style="260" customWidth="1"/>
    <col min="9228" max="9228" width="47.85546875" style="260" customWidth="1"/>
    <col min="9229" max="9231" width="16.28515625" style="260" customWidth="1"/>
    <col min="9232" max="9233" width="15.42578125" style="260" customWidth="1"/>
    <col min="9234" max="9234" width="17" style="260" customWidth="1"/>
    <col min="9235" max="9235" width="20.85546875" style="260" customWidth="1"/>
    <col min="9236" max="9236" width="10.7109375" style="260" customWidth="1"/>
    <col min="9237" max="9240" width="10.7109375" style="260" hidden="1" customWidth="1"/>
    <col min="9241" max="9471" width="10.7109375" style="260" hidden="1"/>
    <col min="9472" max="9472" width="24.42578125" style="260" customWidth="1"/>
    <col min="9473" max="9473" width="37.140625" style="260" customWidth="1"/>
    <col min="9474" max="9474" width="28.42578125" style="260" customWidth="1"/>
    <col min="9475" max="9475" width="15.42578125" style="260" customWidth="1"/>
    <col min="9476" max="9476" width="15.7109375" style="260" customWidth="1"/>
    <col min="9477" max="9477" width="15.140625" style="260" customWidth="1"/>
    <col min="9478" max="9478" width="23.7109375" style="260" customWidth="1"/>
    <col min="9479" max="9479" width="27.28515625" style="260" customWidth="1"/>
    <col min="9480" max="9480" width="17.7109375" style="260" customWidth="1"/>
    <col min="9481" max="9481" width="16.85546875" style="260" customWidth="1"/>
    <col min="9482" max="9482" width="13.42578125" style="260" customWidth="1"/>
    <col min="9483" max="9483" width="35.42578125" style="260" customWidth="1"/>
    <col min="9484" max="9484" width="47.85546875" style="260" customWidth="1"/>
    <col min="9485" max="9487" width="16.28515625" style="260" customWidth="1"/>
    <col min="9488" max="9489" width="15.42578125" style="260" customWidth="1"/>
    <col min="9490" max="9490" width="17" style="260" customWidth="1"/>
    <col min="9491" max="9491" width="20.85546875" style="260" customWidth="1"/>
    <col min="9492" max="9492" width="10.7109375" style="260" customWidth="1"/>
    <col min="9493" max="9496" width="10.7109375" style="260" hidden="1" customWidth="1"/>
    <col min="9497" max="9727" width="10.7109375" style="260" hidden="1"/>
    <col min="9728" max="9728" width="24.42578125" style="260" customWidth="1"/>
    <col min="9729" max="9729" width="37.140625" style="260" customWidth="1"/>
    <col min="9730" max="9730" width="28.42578125" style="260" customWidth="1"/>
    <col min="9731" max="9731" width="15.42578125" style="260" customWidth="1"/>
    <col min="9732" max="9732" width="15.7109375" style="260" customWidth="1"/>
    <col min="9733" max="9733" width="15.140625" style="260" customWidth="1"/>
    <col min="9734" max="9734" width="23.7109375" style="260" customWidth="1"/>
    <col min="9735" max="9735" width="27.28515625" style="260" customWidth="1"/>
    <col min="9736" max="9736" width="17.7109375" style="260" customWidth="1"/>
    <col min="9737" max="9737" width="16.85546875" style="260" customWidth="1"/>
    <col min="9738" max="9738" width="13.42578125" style="260" customWidth="1"/>
    <col min="9739" max="9739" width="35.42578125" style="260" customWidth="1"/>
    <col min="9740" max="9740" width="47.85546875" style="260" customWidth="1"/>
    <col min="9741" max="9743" width="16.28515625" style="260" customWidth="1"/>
    <col min="9744" max="9745" width="15.42578125" style="260" customWidth="1"/>
    <col min="9746" max="9746" width="17" style="260" customWidth="1"/>
    <col min="9747" max="9747" width="20.85546875" style="260" customWidth="1"/>
    <col min="9748" max="9748" width="10.7109375" style="260" customWidth="1"/>
    <col min="9749" max="9752" width="10.7109375" style="260" hidden="1" customWidth="1"/>
    <col min="9753" max="9983" width="10.7109375" style="260" hidden="1"/>
    <col min="9984" max="9984" width="24.42578125" style="260" customWidth="1"/>
    <col min="9985" max="9985" width="37.140625" style="260" customWidth="1"/>
    <col min="9986" max="9986" width="28.42578125" style="260" customWidth="1"/>
    <col min="9987" max="9987" width="15.42578125" style="260" customWidth="1"/>
    <col min="9988" max="9988" width="15.7109375" style="260" customWidth="1"/>
    <col min="9989" max="9989" width="15.140625" style="260" customWidth="1"/>
    <col min="9990" max="9990" width="23.7109375" style="260" customWidth="1"/>
    <col min="9991" max="9991" width="27.28515625" style="260" customWidth="1"/>
    <col min="9992" max="9992" width="17.7109375" style="260" customWidth="1"/>
    <col min="9993" max="9993" width="16.85546875" style="260" customWidth="1"/>
    <col min="9994" max="9994" width="13.42578125" style="260" customWidth="1"/>
    <col min="9995" max="9995" width="35.42578125" style="260" customWidth="1"/>
    <col min="9996" max="9996" width="47.85546875" style="260" customWidth="1"/>
    <col min="9997" max="9999" width="16.28515625" style="260" customWidth="1"/>
    <col min="10000" max="10001" width="15.42578125" style="260" customWidth="1"/>
    <col min="10002" max="10002" width="17" style="260" customWidth="1"/>
    <col min="10003" max="10003" width="20.85546875" style="260" customWidth="1"/>
    <col min="10004" max="10004" width="10.7109375" style="260" customWidth="1"/>
    <col min="10005" max="10008" width="10.7109375" style="260" hidden="1" customWidth="1"/>
    <col min="10009" max="10239" width="10.7109375" style="260" hidden="1"/>
    <col min="10240" max="10240" width="24.42578125" style="260" customWidth="1"/>
    <col min="10241" max="10241" width="37.140625" style="260" customWidth="1"/>
    <col min="10242" max="10242" width="28.42578125" style="260" customWidth="1"/>
    <col min="10243" max="10243" width="15.42578125" style="260" customWidth="1"/>
    <col min="10244" max="10244" width="15.7109375" style="260" customWidth="1"/>
    <col min="10245" max="10245" width="15.140625" style="260" customWidth="1"/>
    <col min="10246" max="10246" width="23.7109375" style="260" customWidth="1"/>
    <col min="10247" max="10247" width="27.28515625" style="260" customWidth="1"/>
    <col min="10248" max="10248" width="17.7109375" style="260" customWidth="1"/>
    <col min="10249" max="10249" width="16.85546875" style="260" customWidth="1"/>
    <col min="10250" max="10250" width="13.42578125" style="260" customWidth="1"/>
    <col min="10251" max="10251" width="35.42578125" style="260" customWidth="1"/>
    <col min="10252" max="10252" width="47.85546875" style="260" customWidth="1"/>
    <col min="10253" max="10255" width="16.28515625" style="260" customWidth="1"/>
    <col min="10256" max="10257" width="15.42578125" style="260" customWidth="1"/>
    <col min="10258" max="10258" width="17" style="260" customWidth="1"/>
    <col min="10259" max="10259" width="20.85546875" style="260" customWidth="1"/>
    <col min="10260" max="10260" width="10.7109375" style="260" customWidth="1"/>
    <col min="10261" max="10264" width="10.7109375" style="260" hidden="1" customWidth="1"/>
    <col min="10265" max="10495" width="10.7109375" style="260" hidden="1"/>
    <col min="10496" max="10496" width="24.42578125" style="260" customWidth="1"/>
    <col min="10497" max="10497" width="37.140625" style="260" customWidth="1"/>
    <col min="10498" max="10498" width="28.42578125" style="260" customWidth="1"/>
    <col min="10499" max="10499" width="15.42578125" style="260" customWidth="1"/>
    <col min="10500" max="10500" width="15.7109375" style="260" customWidth="1"/>
    <col min="10501" max="10501" width="15.140625" style="260" customWidth="1"/>
    <col min="10502" max="10502" width="23.7109375" style="260" customWidth="1"/>
    <col min="10503" max="10503" width="27.28515625" style="260" customWidth="1"/>
    <col min="10504" max="10504" width="17.7109375" style="260" customWidth="1"/>
    <col min="10505" max="10505" width="16.85546875" style="260" customWidth="1"/>
    <col min="10506" max="10506" width="13.42578125" style="260" customWidth="1"/>
    <col min="10507" max="10507" width="35.42578125" style="260" customWidth="1"/>
    <col min="10508" max="10508" width="47.85546875" style="260" customWidth="1"/>
    <col min="10509" max="10511" width="16.28515625" style="260" customWidth="1"/>
    <col min="10512" max="10513" width="15.42578125" style="260" customWidth="1"/>
    <col min="10514" max="10514" width="17" style="260" customWidth="1"/>
    <col min="10515" max="10515" width="20.85546875" style="260" customWidth="1"/>
    <col min="10516" max="10516" width="10.7109375" style="260" customWidth="1"/>
    <col min="10517" max="10520" width="10.7109375" style="260" hidden="1" customWidth="1"/>
    <col min="10521" max="10751" width="10.7109375" style="260" hidden="1"/>
    <col min="10752" max="10752" width="24.42578125" style="260" customWidth="1"/>
    <col min="10753" max="10753" width="37.140625" style="260" customWidth="1"/>
    <col min="10754" max="10754" width="28.42578125" style="260" customWidth="1"/>
    <col min="10755" max="10755" width="15.42578125" style="260" customWidth="1"/>
    <col min="10756" max="10756" width="15.7109375" style="260" customWidth="1"/>
    <col min="10757" max="10757" width="15.140625" style="260" customWidth="1"/>
    <col min="10758" max="10758" width="23.7109375" style="260" customWidth="1"/>
    <col min="10759" max="10759" width="27.28515625" style="260" customWidth="1"/>
    <col min="10760" max="10760" width="17.7109375" style="260" customWidth="1"/>
    <col min="10761" max="10761" width="16.85546875" style="260" customWidth="1"/>
    <col min="10762" max="10762" width="13.42578125" style="260" customWidth="1"/>
    <col min="10763" max="10763" width="35.42578125" style="260" customWidth="1"/>
    <col min="10764" max="10764" width="47.85546875" style="260" customWidth="1"/>
    <col min="10765" max="10767" width="16.28515625" style="260" customWidth="1"/>
    <col min="10768" max="10769" width="15.42578125" style="260" customWidth="1"/>
    <col min="10770" max="10770" width="17" style="260" customWidth="1"/>
    <col min="10771" max="10771" width="20.85546875" style="260" customWidth="1"/>
    <col min="10772" max="10772" width="10.7109375" style="260" customWidth="1"/>
    <col min="10773" max="10776" width="10.7109375" style="260" hidden="1" customWidth="1"/>
    <col min="10777" max="11007" width="10.7109375" style="260" hidden="1"/>
    <col min="11008" max="11008" width="24.42578125" style="260" customWidth="1"/>
    <col min="11009" max="11009" width="37.140625" style="260" customWidth="1"/>
    <col min="11010" max="11010" width="28.42578125" style="260" customWidth="1"/>
    <col min="11011" max="11011" width="15.42578125" style="260" customWidth="1"/>
    <col min="11012" max="11012" width="15.7109375" style="260" customWidth="1"/>
    <col min="11013" max="11013" width="15.140625" style="260" customWidth="1"/>
    <col min="11014" max="11014" width="23.7109375" style="260" customWidth="1"/>
    <col min="11015" max="11015" width="27.28515625" style="260" customWidth="1"/>
    <col min="11016" max="11016" width="17.7109375" style="260" customWidth="1"/>
    <col min="11017" max="11017" width="16.85546875" style="260" customWidth="1"/>
    <col min="11018" max="11018" width="13.42578125" style="260" customWidth="1"/>
    <col min="11019" max="11019" width="35.42578125" style="260" customWidth="1"/>
    <col min="11020" max="11020" width="47.85546875" style="260" customWidth="1"/>
    <col min="11021" max="11023" width="16.28515625" style="260" customWidth="1"/>
    <col min="11024" max="11025" width="15.42578125" style="260" customWidth="1"/>
    <col min="11026" max="11026" width="17" style="260" customWidth="1"/>
    <col min="11027" max="11027" width="20.85546875" style="260" customWidth="1"/>
    <col min="11028" max="11028" width="10.7109375" style="260" customWidth="1"/>
    <col min="11029" max="11032" width="10.7109375" style="260" hidden="1" customWidth="1"/>
    <col min="11033" max="11263" width="10.7109375" style="260" hidden="1"/>
    <col min="11264" max="11264" width="24.42578125" style="260" customWidth="1"/>
    <col min="11265" max="11265" width="37.140625" style="260" customWidth="1"/>
    <col min="11266" max="11266" width="28.42578125" style="260" customWidth="1"/>
    <col min="11267" max="11267" width="15.42578125" style="260" customWidth="1"/>
    <col min="11268" max="11268" width="15.7109375" style="260" customWidth="1"/>
    <col min="11269" max="11269" width="15.140625" style="260" customWidth="1"/>
    <col min="11270" max="11270" width="23.7109375" style="260" customWidth="1"/>
    <col min="11271" max="11271" width="27.28515625" style="260" customWidth="1"/>
    <col min="11272" max="11272" width="17.7109375" style="260" customWidth="1"/>
    <col min="11273" max="11273" width="16.85546875" style="260" customWidth="1"/>
    <col min="11274" max="11274" width="13.42578125" style="260" customWidth="1"/>
    <col min="11275" max="11275" width="35.42578125" style="260" customWidth="1"/>
    <col min="11276" max="11276" width="47.85546875" style="260" customWidth="1"/>
    <col min="11277" max="11279" width="16.28515625" style="260" customWidth="1"/>
    <col min="11280" max="11281" width="15.42578125" style="260" customWidth="1"/>
    <col min="11282" max="11282" width="17" style="260" customWidth="1"/>
    <col min="11283" max="11283" width="20.85546875" style="260" customWidth="1"/>
    <col min="11284" max="11284" width="10.7109375" style="260" customWidth="1"/>
    <col min="11285" max="11288" width="10.7109375" style="260" hidden="1" customWidth="1"/>
    <col min="11289" max="11519" width="10.7109375" style="260" hidden="1"/>
    <col min="11520" max="11520" width="24.42578125" style="260" customWidth="1"/>
    <col min="11521" max="11521" width="37.140625" style="260" customWidth="1"/>
    <col min="11522" max="11522" width="28.42578125" style="260" customWidth="1"/>
    <col min="11523" max="11523" width="15.42578125" style="260" customWidth="1"/>
    <col min="11524" max="11524" width="15.7109375" style="260" customWidth="1"/>
    <col min="11525" max="11525" width="15.140625" style="260" customWidth="1"/>
    <col min="11526" max="11526" width="23.7109375" style="260" customWidth="1"/>
    <col min="11527" max="11527" width="27.28515625" style="260" customWidth="1"/>
    <col min="11528" max="11528" width="17.7109375" style="260" customWidth="1"/>
    <col min="11529" max="11529" width="16.85546875" style="260" customWidth="1"/>
    <col min="11530" max="11530" width="13.42578125" style="260" customWidth="1"/>
    <col min="11531" max="11531" width="35.42578125" style="260" customWidth="1"/>
    <col min="11532" max="11532" width="47.85546875" style="260" customWidth="1"/>
    <col min="11533" max="11535" width="16.28515625" style="260" customWidth="1"/>
    <col min="11536" max="11537" width="15.42578125" style="260" customWidth="1"/>
    <col min="11538" max="11538" width="17" style="260" customWidth="1"/>
    <col min="11539" max="11539" width="20.85546875" style="260" customWidth="1"/>
    <col min="11540" max="11540" width="10.7109375" style="260" customWidth="1"/>
    <col min="11541" max="11544" width="10.7109375" style="260" hidden="1" customWidth="1"/>
    <col min="11545" max="11775" width="10.7109375" style="260" hidden="1"/>
    <col min="11776" max="11776" width="24.42578125" style="260" customWidth="1"/>
    <col min="11777" max="11777" width="37.140625" style="260" customWidth="1"/>
    <col min="11778" max="11778" width="28.42578125" style="260" customWidth="1"/>
    <col min="11779" max="11779" width="15.42578125" style="260" customWidth="1"/>
    <col min="11780" max="11780" width="15.7109375" style="260" customWidth="1"/>
    <col min="11781" max="11781" width="15.140625" style="260" customWidth="1"/>
    <col min="11782" max="11782" width="23.7109375" style="260" customWidth="1"/>
    <col min="11783" max="11783" width="27.28515625" style="260" customWidth="1"/>
    <col min="11784" max="11784" width="17.7109375" style="260" customWidth="1"/>
    <col min="11785" max="11785" width="16.85546875" style="260" customWidth="1"/>
    <col min="11786" max="11786" width="13.42578125" style="260" customWidth="1"/>
    <col min="11787" max="11787" width="35.42578125" style="260" customWidth="1"/>
    <col min="11788" max="11788" width="47.85546875" style="260" customWidth="1"/>
    <col min="11789" max="11791" width="16.28515625" style="260" customWidth="1"/>
    <col min="11792" max="11793" width="15.42578125" style="260" customWidth="1"/>
    <col min="11794" max="11794" width="17" style="260" customWidth="1"/>
    <col min="11795" max="11795" width="20.85546875" style="260" customWidth="1"/>
    <col min="11796" max="11796" width="10.7109375" style="260" customWidth="1"/>
    <col min="11797" max="11800" width="10.7109375" style="260" hidden="1" customWidth="1"/>
    <col min="11801" max="12031" width="10.7109375" style="260" hidden="1"/>
    <col min="12032" max="12032" width="24.42578125" style="260" customWidth="1"/>
    <col min="12033" max="12033" width="37.140625" style="260" customWidth="1"/>
    <col min="12034" max="12034" width="28.42578125" style="260" customWidth="1"/>
    <col min="12035" max="12035" width="15.42578125" style="260" customWidth="1"/>
    <col min="12036" max="12036" width="15.7109375" style="260" customWidth="1"/>
    <col min="12037" max="12037" width="15.140625" style="260" customWidth="1"/>
    <col min="12038" max="12038" width="23.7109375" style="260" customWidth="1"/>
    <col min="12039" max="12039" width="27.28515625" style="260" customWidth="1"/>
    <col min="12040" max="12040" width="17.7109375" style="260" customWidth="1"/>
    <col min="12041" max="12041" width="16.85546875" style="260" customWidth="1"/>
    <col min="12042" max="12042" width="13.42578125" style="260" customWidth="1"/>
    <col min="12043" max="12043" width="35.42578125" style="260" customWidth="1"/>
    <col min="12044" max="12044" width="47.85546875" style="260" customWidth="1"/>
    <col min="12045" max="12047" width="16.28515625" style="260" customWidth="1"/>
    <col min="12048" max="12049" width="15.42578125" style="260" customWidth="1"/>
    <col min="12050" max="12050" width="17" style="260" customWidth="1"/>
    <col min="12051" max="12051" width="20.85546875" style="260" customWidth="1"/>
    <col min="12052" max="12052" width="10.7109375" style="260" customWidth="1"/>
    <col min="12053" max="12056" width="10.7109375" style="260" hidden="1" customWidth="1"/>
    <col min="12057" max="12287" width="10.7109375" style="260" hidden="1"/>
    <col min="12288" max="12288" width="24.42578125" style="260" customWidth="1"/>
    <col min="12289" max="12289" width="37.140625" style="260" customWidth="1"/>
    <col min="12290" max="12290" width="28.42578125" style="260" customWidth="1"/>
    <col min="12291" max="12291" width="15.42578125" style="260" customWidth="1"/>
    <col min="12292" max="12292" width="15.7109375" style="260" customWidth="1"/>
    <col min="12293" max="12293" width="15.140625" style="260" customWidth="1"/>
    <col min="12294" max="12294" width="23.7109375" style="260" customWidth="1"/>
    <col min="12295" max="12295" width="27.28515625" style="260" customWidth="1"/>
    <col min="12296" max="12296" width="17.7109375" style="260" customWidth="1"/>
    <col min="12297" max="12297" width="16.85546875" style="260" customWidth="1"/>
    <col min="12298" max="12298" width="13.42578125" style="260" customWidth="1"/>
    <col min="12299" max="12299" width="35.42578125" style="260" customWidth="1"/>
    <col min="12300" max="12300" width="47.85546875" style="260" customWidth="1"/>
    <col min="12301" max="12303" width="16.28515625" style="260" customWidth="1"/>
    <col min="12304" max="12305" width="15.42578125" style="260" customWidth="1"/>
    <col min="12306" max="12306" width="17" style="260" customWidth="1"/>
    <col min="12307" max="12307" width="20.85546875" style="260" customWidth="1"/>
    <col min="12308" max="12308" width="10.7109375" style="260" customWidth="1"/>
    <col min="12309" max="12312" width="10.7109375" style="260" hidden="1" customWidth="1"/>
    <col min="12313" max="12543" width="10.7109375" style="260" hidden="1"/>
    <col min="12544" max="12544" width="24.42578125" style="260" customWidth="1"/>
    <col min="12545" max="12545" width="37.140625" style="260" customWidth="1"/>
    <col min="12546" max="12546" width="28.42578125" style="260" customWidth="1"/>
    <col min="12547" max="12547" width="15.42578125" style="260" customWidth="1"/>
    <col min="12548" max="12548" width="15.7109375" style="260" customWidth="1"/>
    <col min="12549" max="12549" width="15.140625" style="260" customWidth="1"/>
    <col min="12550" max="12550" width="23.7109375" style="260" customWidth="1"/>
    <col min="12551" max="12551" width="27.28515625" style="260" customWidth="1"/>
    <col min="12552" max="12552" width="17.7109375" style="260" customWidth="1"/>
    <col min="12553" max="12553" width="16.85546875" style="260" customWidth="1"/>
    <col min="12554" max="12554" width="13.42578125" style="260" customWidth="1"/>
    <col min="12555" max="12555" width="35.42578125" style="260" customWidth="1"/>
    <col min="12556" max="12556" width="47.85546875" style="260" customWidth="1"/>
    <col min="12557" max="12559" width="16.28515625" style="260" customWidth="1"/>
    <col min="12560" max="12561" width="15.42578125" style="260" customWidth="1"/>
    <col min="12562" max="12562" width="17" style="260" customWidth="1"/>
    <col min="12563" max="12563" width="20.85546875" style="260" customWidth="1"/>
    <col min="12564" max="12564" width="10.7109375" style="260" customWidth="1"/>
    <col min="12565" max="12568" width="10.7109375" style="260" hidden="1" customWidth="1"/>
    <col min="12569" max="12799" width="10.7109375" style="260" hidden="1"/>
    <col min="12800" max="12800" width="24.42578125" style="260" customWidth="1"/>
    <col min="12801" max="12801" width="37.140625" style="260" customWidth="1"/>
    <col min="12802" max="12802" width="28.42578125" style="260" customWidth="1"/>
    <col min="12803" max="12803" width="15.42578125" style="260" customWidth="1"/>
    <col min="12804" max="12804" width="15.7109375" style="260" customWidth="1"/>
    <col min="12805" max="12805" width="15.140625" style="260" customWidth="1"/>
    <col min="12806" max="12806" width="23.7109375" style="260" customWidth="1"/>
    <col min="12807" max="12807" width="27.28515625" style="260" customWidth="1"/>
    <col min="12808" max="12808" width="17.7109375" style="260" customWidth="1"/>
    <col min="12809" max="12809" width="16.85546875" style="260" customWidth="1"/>
    <col min="12810" max="12810" width="13.42578125" style="260" customWidth="1"/>
    <col min="12811" max="12811" width="35.42578125" style="260" customWidth="1"/>
    <col min="12812" max="12812" width="47.85546875" style="260" customWidth="1"/>
    <col min="12813" max="12815" width="16.28515625" style="260" customWidth="1"/>
    <col min="12816" max="12817" width="15.42578125" style="260" customWidth="1"/>
    <col min="12818" max="12818" width="17" style="260" customWidth="1"/>
    <col min="12819" max="12819" width="20.85546875" style="260" customWidth="1"/>
    <col min="12820" max="12820" width="10.7109375" style="260" customWidth="1"/>
    <col min="12821" max="12824" width="10.7109375" style="260" hidden="1" customWidth="1"/>
    <col min="12825" max="13055" width="10.7109375" style="260" hidden="1"/>
    <col min="13056" max="13056" width="24.42578125" style="260" customWidth="1"/>
    <col min="13057" max="13057" width="37.140625" style="260" customWidth="1"/>
    <col min="13058" max="13058" width="28.42578125" style="260" customWidth="1"/>
    <col min="13059" max="13059" width="15.42578125" style="260" customWidth="1"/>
    <col min="13060" max="13060" width="15.7109375" style="260" customWidth="1"/>
    <col min="13061" max="13061" width="15.140625" style="260" customWidth="1"/>
    <col min="13062" max="13062" width="23.7109375" style="260" customWidth="1"/>
    <col min="13063" max="13063" width="27.28515625" style="260" customWidth="1"/>
    <col min="13064" max="13064" width="17.7109375" style="260" customWidth="1"/>
    <col min="13065" max="13065" width="16.85546875" style="260" customWidth="1"/>
    <col min="13066" max="13066" width="13.42578125" style="260" customWidth="1"/>
    <col min="13067" max="13067" width="35.42578125" style="260" customWidth="1"/>
    <col min="13068" max="13068" width="47.85546875" style="260" customWidth="1"/>
    <col min="13069" max="13071" width="16.28515625" style="260" customWidth="1"/>
    <col min="13072" max="13073" width="15.42578125" style="260" customWidth="1"/>
    <col min="13074" max="13074" width="17" style="260" customWidth="1"/>
    <col min="13075" max="13075" width="20.85546875" style="260" customWidth="1"/>
    <col min="13076" max="13076" width="10.7109375" style="260" customWidth="1"/>
    <col min="13077" max="13080" width="10.7109375" style="260" hidden="1" customWidth="1"/>
    <col min="13081" max="13311" width="10.7109375" style="260" hidden="1"/>
    <col min="13312" max="13312" width="24.42578125" style="260" customWidth="1"/>
    <col min="13313" max="13313" width="37.140625" style="260" customWidth="1"/>
    <col min="13314" max="13314" width="28.42578125" style="260" customWidth="1"/>
    <col min="13315" max="13315" width="15.42578125" style="260" customWidth="1"/>
    <col min="13316" max="13316" width="15.7109375" style="260" customWidth="1"/>
    <col min="13317" max="13317" width="15.140625" style="260" customWidth="1"/>
    <col min="13318" max="13318" width="23.7109375" style="260" customWidth="1"/>
    <col min="13319" max="13319" width="27.28515625" style="260" customWidth="1"/>
    <col min="13320" max="13320" width="17.7109375" style="260" customWidth="1"/>
    <col min="13321" max="13321" width="16.85546875" style="260" customWidth="1"/>
    <col min="13322" max="13322" width="13.42578125" style="260" customWidth="1"/>
    <col min="13323" max="13323" width="35.42578125" style="260" customWidth="1"/>
    <col min="13324" max="13324" width="47.85546875" style="260" customWidth="1"/>
    <col min="13325" max="13327" width="16.28515625" style="260" customWidth="1"/>
    <col min="13328" max="13329" width="15.42578125" style="260" customWidth="1"/>
    <col min="13330" max="13330" width="17" style="260" customWidth="1"/>
    <col min="13331" max="13331" width="20.85546875" style="260" customWidth="1"/>
    <col min="13332" max="13332" width="10.7109375" style="260" customWidth="1"/>
    <col min="13333" max="13336" width="10.7109375" style="260" hidden="1" customWidth="1"/>
    <col min="13337" max="13567" width="10.7109375" style="260" hidden="1"/>
    <col min="13568" max="13568" width="24.42578125" style="260" customWidth="1"/>
    <col min="13569" max="13569" width="37.140625" style="260" customWidth="1"/>
    <col min="13570" max="13570" width="28.42578125" style="260" customWidth="1"/>
    <col min="13571" max="13571" width="15.42578125" style="260" customWidth="1"/>
    <col min="13572" max="13572" width="15.7109375" style="260" customWidth="1"/>
    <col min="13573" max="13573" width="15.140625" style="260" customWidth="1"/>
    <col min="13574" max="13574" width="23.7109375" style="260" customWidth="1"/>
    <col min="13575" max="13575" width="27.28515625" style="260" customWidth="1"/>
    <col min="13576" max="13576" width="17.7109375" style="260" customWidth="1"/>
    <col min="13577" max="13577" width="16.85546875" style="260" customWidth="1"/>
    <col min="13578" max="13578" width="13.42578125" style="260" customWidth="1"/>
    <col min="13579" max="13579" width="35.42578125" style="260" customWidth="1"/>
    <col min="13580" max="13580" width="47.85546875" style="260" customWidth="1"/>
    <col min="13581" max="13583" width="16.28515625" style="260" customWidth="1"/>
    <col min="13584" max="13585" width="15.42578125" style="260" customWidth="1"/>
    <col min="13586" max="13586" width="17" style="260" customWidth="1"/>
    <col min="13587" max="13587" width="20.85546875" style="260" customWidth="1"/>
    <col min="13588" max="13588" width="10.7109375" style="260" customWidth="1"/>
    <col min="13589" max="13592" width="10.7109375" style="260" hidden="1" customWidth="1"/>
    <col min="13593" max="13823" width="10.7109375" style="260" hidden="1"/>
    <col min="13824" max="13824" width="24.42578125" style="260" customWidth="1"/>
    <col min="13825" max="13825" width="37.140625" style="260" customWidth="1"/>
    <col min="13826" max="13826" width="28.42578125" style="260" customWidth="1"/>
    <col min="13827" max="13827" width="15.42578125" style="260" customWidth="1"/>
    <col min="13828" max="13828" width="15.7109375" style="260" customWidth="1"/>
    <col min="13829" max="13829" width="15.140625" style="260" customWidth="1"/>
    <col min="13830" max="13830" width="23.7109375" style="260" customWidth="1"/>
    <col min="13831" max="13831" width="27.28515625" style="260" customWidth="1"/>
    <col min="13832" max="13832" width="17.7109375" style="260" customWidth="1"/>
    <col min="13833" max="13833" width="16.85546875" style="260" customWidth="1"/>
    <col min="13834" max="13834" width="13.42578125" style="260" customWidth="1"/>
    <col min="13835" max="13835" width="35.42578125" style="260" customWidth="1"/>
    <col min="13836" max="13836" width="47.85546875" style="260" customWidth="1"/>
    <col min="13837" max="13839" width="16.28515625" style="260" customWidth="1"/>
    <col min="13840" max="13841" width="15.42578125" style="260" customWidth="1"/>
    <col min="13842" max="13842" width="17" style="260" customWidth="1"/>
    <col min="13843" max="13843" width="20.85546875" style="260" customWidth="1"/>
    <col min="13844" max="13844" width="10.7109375" style="260" customWidth="1"/>
    <col min="13845" max="13848" width="10.7109375" style="260" hidden="1" customWidth="1"/>
    <col min="13849" max="14079" width="10.7109375" style="260" hidden="1"/>
    <col min="14080" max="14080" width="24.42578125" style="260" customWidth="1"/>
    <col min="14081" max="14081" width="37.140625" style="260" customWidth="1"/>
    <col min="14082" max="14082" width="28.42578125" style="260" customWidth="1"/>
    <col min="14083" max="14083" width="15.42578125" style="260" customWidth="1"/>
    <col min="14084" max="14084" width="15.7109375" style="260" customWidth="1"/>
    <col min="14085" max="14085" width="15.140625" style="260" customWidth="1"/>
    <col min="14086" max="14086" width="23.7109375" style="260" customWidth="1"/>
    <col min="14087" max="14087" width="27.28515625" style="260" customWidth="1"/>
    <col min="14088" max="14088" width="17.7109375" style="260" customWidth="1"/>
    <col min="14089" max="14089" width="16.85546875" style="260" customWidth="1"/>
    <col min="14090" max="14090" width="13.42578125" style="260" customWidth="1"/>
    <col min="14091" max="14091" width="35.42578125" style="260" customWidth="1"/>
    <col min="14092" max="14092" width="47.85546875" style="260" customWidth="1"/>
    <col min="14093" max="14095" width="16.28515625" style="260" customWidth="1"/>
    <col min="14096" max="14097" width="15.42578125" style="260" customWidth="1"/>
    <col min="14098" max="14098" width="17" style="260" customWidth="1"/>
    <col min="14099" max="14099" width="20.85546875" style="260" customWidth="1"/>
    <col min="14100" max="14100" width="10.7109375" style="260" customWidth="1"/>
    <col min="14101" max="14104" width="10.7109375" style="260" hidden="1" customWidth="1"/>
    <col min="14105" max="14335" width="10.7109375" style="260" hidden="1"/>
    <col min="14336" max="14336" width="24.42578125" style="260" customWidth="1"/>
    <col min="14337" max="14337" width="37.140625" style="260" customWidth="1"/>
    <col min="14338" max="14338" width="28.42578125" style="260" customWidth="1"/>
    <col min="14339" max="14339" width="15.42578125" style="260" customWidth="1"/>
    <col min="14340" max="14340" width="15.7109375" style="260" customWidth="1"/>
    <col min="14341" max="14341" width="15.140625" style="260" customWidth="1"/>
    <col min="14342" max="14342" width="23.7109375" style="260" customWidth="1"/>
    <col min="14343" max="14343" width="27.28515625" style="260" customWidth="1"/>
    <col min="14344" max="14344" width="17.7109375" style="260" customWidth="1"/>
    <col min="14345" max="14345" width="16.85546875" style="260" customWidth="1"/>
    <col min="14346" max="14346" width="13.42578125" style="260" customWidth="1"/>
    <col min="14347" max="14347" width="35.42578125" style="260" customWidth="1"/>
    <col min="14348" max="14348" width="47.85546875" style="260" customWidth="1"/>
    <col min="14349" max="14351" width="16.28515625" style="260" customWidth="1"/>
    <col min="14352" max="14353" width="15.42578125" style="260" customWidth="1"/>
    <col min="14354" max="14354" width="17" style="260" customWidth="1"/>
    <col min="14355" max="14355" width="20.85546875" style="260" customWidth="1"/>
    <col min="14356" max="14356" width="10.7109375" style="260" customWidth="1"/>
    <col min="14357" max="14360" width="10.7109375" style="260" hidden="1" customWidth="1"/>
    <col min="14361" max="14591" width="10.7109375" style="260" hidden="1"/>
    <col min="14592" max="14592" width="24.42578125" style="260" customWidth="1"/>
    <col min="14593" max="14593" width="37.140625" style="260" customWidth="1"/>
    <col min="14594" max="14594" width="28.42578125" style="260" customWidth="1"/>
    <col min="14595" max="14595" width="15.42578125" style="260" customWidth="1"/>
    <col min="14596" max="14596" width="15.7109375" style="260" customWidth="1"/>
    <col min="14597" max="14597" width="15.140625" style="260" customWidth="1"/>
    <col min="14598" max="14598" width="23.7109375" style="260" customWidth="1"/>
    <col min="14599" max="14599" width="27.28515625" style="260" customWidth="1"/>
    <col min="14600" max="14600" width="17.7109375" style="260" customWidth="1"/>
    <col min="14601" max="14601" width="16.85546875" style="260" customWidth="1"/>
    <col min="14602" max="14602" width="13.42578125" style="260" customWidth="1"/>
    <col min="14603" max="14603" width="35.42578125" style="260" customWidth="1"/>
    <col min="14604" max="14604" width="47.85546875" style="260" customWidth="1"/>
    <col min="14605" max="14607" width="16.28515625" style="260" customWidth="1"/>
    <col min="14608" max="14609" width="15.42578125" style="260" customWidth="1"/>
    <col min="14610" max="14610" width="17" style="260" customWidth="1"/>
    <col min="14611" max="14611" width="20.85546875" style="260" customWidth="1"/>
    <col min="14612" max="14612" width="10.7109375" style="260" customWidth="1"/>
    <col min="14613" max="14616" width="10.7109375" style="260" hidden="1" customWidth="1"/>
    <col min="14617" max="14847" width="10.7109375" style="260" hidden="1"/>
    <col min="14848" max="14848" width="24.42578125" style="260" customWidth="1"/>
    <col min="14849" max="14849" width="37.140625" style="260" customWidth="1"/>
    <col min="14850" max="14850" width="28.42578125" style="260" customWidth="1"/>
    <col min="14851" max="14851" width="15.42578125" style="260" customWidth="1"/>
    <col min="14852" max="14852" width="15.7109375" style="260" customWidth="1"/>
    <col min="14853" max="14853" width="15.140625" style="260" customWidth="1"/>
    <col min="14854" max="14854" width="23.7109375" style="260" customWidth="1"/>
    <col min="14855" max="14855" width="27.28515625" style="260" customWidth="1"/>
    <col min="14856" max="14856" width="17.7109375" style="260" customWidth="1"/>
    <col min="14857" max="14857" width="16.85546875" style="260" customWidth="1"/>
    <col min="14858" max="14858" width="13.42578125" style="260" customWidth="1"/>
    <col min="14859" max="14859" width="35.42578125" style="260" customWidth="1"/>
    <col min="14860" max="14860" width="47.85546875" style="260" customWidth="1"/>
    <col min="14861" max="14863" width="16.28515625" style="260" customWidth="1"/>
    <col min="14864" max="14865" width="15.42578125" style="260" customWidth="1"/>
    <col min="14866" max="14866" width="17" style="260" customWidth="1"/>
    <col min="14867" max="14867" width="20.85546875" style="260" customWidth="1"/>
    <col min="14868" max="14868" width="10.7109375" style="260" customWidth="1"/>
    <col min="14869" max="14872" width="10.7109375" style="260" hidden="1" customWidth="1"/>
    <col min="14873" max="15103" width="10.7109375" style="260" hidden="1"/>
    <col min="15104" max="15104" width="24.42578125" style="260" customWidth="1"/>
    <col min="15105" max="15105" width="37.140625" style="260" customWidth="1"/>
    <col min="15106" max="15106" width="28.42578125" style="260" customWidth="1"/>
    <col min="15107" max="15107" width="15.42578125" style="260" customWidth="1"/>
    <col min="15108" max="15108" width="15.7109375" style="260" customWidth="1"/>
    <col min="15109" max="15109" width="15.140625" style="260" customWidth="1"/>
    <col min="15110" max="15110" width="23.7109375" style="260" customWidth="1"/>
    <col min="15111" max="15111" width="27.28515625" style="260" customWidth="1"/>
    <col min="15112" max="15112" width="17.7109375" style="260" customWidth="1"/>
    <col min="15113" max="15113" width="16.85546875" style="260" customWidth="1"/>
    <col min="15114" max="15114" width="13.42578125" style="260" customWidth="1"/>
    <col min="15115" max="15115" width="35.42578125" style="260" customWidth="1"/>
    <col min="15116" max="15116" width="47.85546875" style="260" customWidth="1"/>
    <col min="15117" max="15119" width="16.28515625" style="260" customWidth="1"/>
    <col min="15120" max="15121" width="15.42578125" style="260" customWidth="1"/>
    <col min="15122" max="15122" width="17" style="260" customWidth="1"/>
    <col min="15123" max="15123" width="20.85546875" style="260" customWidth="1"/>
    <col min="15124" max="15124" width="10.7109375" style="260" customWidth="1"/>
    <col min="15125" max="15128" width="10.7109375" style="260" hidden="1" customWidth="1"/>
    <col min="15129" max="15359" width="10.7109375" style="260" hidden="1"/>
    <col min="15360" max="15360" width="24.42578125" style="260" customWidth="1"/>
    <col min="15361" max="15361" width="37.140625" style="260" customWidth="1"/>
    <col min="15362" max="15362" width="28.42578125" style="260" customWidth="1"/>
    <col min="15363" max="15363" width="15.42578125" style="260" customWidth="1"/>
    <col min="15364" max="15364" width="15.7109375" style="260" customWidth="1"/>
    <col min="15365" max="15365" width="15.140625" style="260" customWidth="1"/>
    <col min="15366" max="15366" width="23.7109375" style="260" customWidth="1"/>
    <col min="15367" max="15367" width="27.28515625" style="260" customWidth="1"/>
    <col min="15368" max="15368" width="17.7109375" style="260" customWidth="1"/>
    <col min="15369" max="15369" width="16.85546875" style="260" customWidth="1"/>
    <col min="15370" max="15370" width="13.42578125" style="260" customWidth="1"/>
    <col min="15371" max="15371" width="35.42578125" style="260" customWidth="1"/>
    <col min="15372" max="15372" width="47.85546875" style="260" customWidth="1"/>
    <col min="15373" max="15375" width="16.28515625" style="260" customWidth="1"/>
    <col min="15376" max="15377" width="15.42578125" style="260" customWidth="1"/>
    <col min="15378" max="15378" width="17" style="260" customWidth="1"/>
    <col min="15379" max="15379" width="20.85546875" style="260" customWidth="1"/>
    <col min="15380" max="15380" width="10.7109375" style="260" customWidth="1"/>
    <col min="15381" max="15384" width="10.7109375" style="260" hidden="1" customWidth="1"/>
    <col min="15385" max="15615" width="10.7109375" style="260" hidden="1"/>
    <col min="15616" max="15616" width="24.42578125" style="260" customWidth="1"/>
    <col min="15617" max="15617" width="37.140625" style="260" customWidth="1"/>
    <col min="15618" max="15618" width="28.42578125" style="260" customWidth="1"/>
    <col min="15619" max="15619" width="15.42578125" style="260" customWidth="1"/>
    <col min="15620" max="15620" width="15.7109375" style="260" customWidth="1"/>
    <col min="15621" max="15621" width="15.140625" style="260" customWidth="1"/>
    <col min="15622" max="15622" width="23.7109375" style="260" customWidth="1"/>
    <col min="15623" max="15623" width="27.28515625" style="260" customWidth="1"/>
    <col min="15624" max="15624" width="17.7109375" style="260" customWidth="1"/>
    <col min="15625" max="15625" width="16.85546875" style="260" customWidth="1"/>
    <col min="15626" max="15626" width="13.42578125" style="260" customWidth="1"/>
    <col min="15627" max="15627" width="35.42578125" style="260" customWidth="1"/>
    <col min="15628" max="15628" width="47.85546875" style="260" customWidth="1"/>
    <col min="15629" max="15631" width="16.28515625" style="260" customWidth="1"/>
    <col min="15632" max="15633" width="15.42578125" style="260" customWidth="1"/>
    <col min="15634" max="15634" width="17" style="260" customWidth="1"/>
    <col min="15635" max="15635" width="20.85546875" style="260" customWidth="1"/>
    <col min="15636" max="15636" width="10.7109375" style="260" customWidth="1"/>
    <col min="15637" max="15640" width="10.7109375" style="260" hidden="1" customWidth="1"/>
    <col min="15641" max="15871" width="10.7109375" style="260" hidden="1"/>
    <col min="15872" max="15872" width="24.42578125" style="260" customWidth="1"/>
    <col min="15873" max="15873" width="37.140625" style="260" customWidth="1"/>
    <col min="15874" max="15874" width="28.42578125" style="260" customWidth="1"/>
    <col min="15875" max="15875" width="15.42578125" style="260" customWidth="1"/>
    <col min="15876" max="15876" width="15.7109375" style="260" customWidth="1"/>
    <col min="15877" max="15877" width="15.140625" style="260" customWidth="1"/>
    <col min="15878" max="15878" width="23.7109375" style="260" customWidth="1"/>
    <col min="15879" max="15879" width="27.28515625" style="260" customWidth="1"/>
    <col min="15880" max="15880" width="17.7109375" style="260" customWidth="1"/>
    <col min="15881" max="15881" width="16.85546875" style="260" customWidth="1"/>
    <col min="15882" max="15882" width="13.42578125" style="260" customWidth="1"/>
    <col min="15883" max="15883" width="35.42578125" style="260" customWidth="1"/>
    <col min="15884" max="15884" width="47.85546875" style="260" customWidth="1"/>
    <col min="15885" max="15887" width="16.28515625" style="260" customWidth="1"/>
    <col min="15888" max="15889" width="15.42578125" style="260" customWidth="1"/>
    <col min="15890" max="15890" width="17" style="260" customWidth="1"/>
    <col min="15891" max="15891" width="20.85546875" style="260" customWidth="1"/>
    <col min="15892" max="15892" width="10.7109375" style="260" customWidth="1"/>
    <col min="15893" max="15896" width="10.7109375" style="260" hidden="1" customWidth="1"/>
    <col min="15897" max="16127" width="10.7109375" style="260" hidden="1"/>
    <col min="16128" max="16128" width="24.42578125" style="260" customWidth="1"/>
    <col min="16129" max="16129" width="37.140625" style="260" customWidth="1"/>
    <col min="16130" max="16130" width="28.42578125" style="260" customWidth="1"/>
    <col min="16131" max="16131" width="15.42578125" style="260" customWidth="1"/>
    <col min="16132" max="16132" width="15.7109375" style="260" customWidth="1"/>
    <col min="16133" max="16133" width="15.140625" style="260" customWidth="1"/>
    <col min="16134" max="16134" width="23.7109375" style="260" customWidth="1"/>
    <col min="16135" max="16135" width="27.28515625" style="260" customWidth="1"/>
    <col min="16136" max="16136" width="17.7109375" style="260" customWidth="1"/>
    <col min="16137" max="16137" width="16.85546875" style="260" customWidth="1"/>
    <col min="16138" max="16138" width="13.42578125" style="260" customWidth="1"/>
    <col min="16139" max="16139" width="35.42578125" style="260" customWidth="1"/>
    <col min="16140" max="16140" width="47.85546875" style="260" customWidth="1"/>
    <col min="16141" max="16143" width="16.28515625" style="260" customWidth="1"/>
    <col min="16144" max="16145" width="15.42578125" style="260" customWidth="1"/>
    <col min="16146" max="16146" width="17" style="260" customWidth="1"/>
    <col min="16147" max="16147" width="20.85546875" style="260" customWidth="1"/>
    <col min="16148" max="16148" width="10.7109375" style="260" customWidth="1"/>
    <col min="16149" max="16152" width="10.7109375" style="260" hidden="1" customWidth="1"/>
    <col min="16153" max="16384" width="10.7109375" style="260" hidden="1"/>
  </cols>
  <sheetData>
    <row r="1" spans="1:24" ht="18.600000000000001" customHeight="1" thickBot="1" x14ac:dyDescent="0.25"/>
    <row r="2" spans="1:24" s="265" customFormat="1" ht="13.5" thickBot="1" x14ac:dyDescent="0.25">
      <c r="A2" s="782" t="s">
        <v>0</v>
      </c>
      <c r="B2" s="783"/>
      <c r="C2" s="783"/>
      <c r="D2" s="783"/>
      <c r="E2" s="783"/>
      <c r="F2" s="783"/>
      <c r="G2" s="783"/>
      <c r="H2" s="783"/>
      <c r="I2" s="783"/>
      <c r="J2" s="783"/>
      <c r="K2" s="783"/>
      <c r="L2" s="783"/>
      <c r="M2" s="783"/>
      <c r="N2" s="783"/>
      <c r="O2" s="783"/>
      <c r="P2" s="783"/>
      <c r="Q2" s="783"/>
      <c r="R2" s="783"/>
      <c r="S2" s="784"/>
    </row>
    <row r="3" spans="1:24" s="265" customFormat="1" ht="13.5" thickBot="1" x14ac:dyDescent="0.25">
      <c r="A3" s="782" t="s">
        <v>922</v>
      </c>
      <c r="B3" s="783"/>
      <c r="C3" s="783"/>
      <c r="D3" s="783"/>
      <c r="E3" s="783"/>
      <c r="F3" s="783"/>
      <c r="G3" s="783"/>
      <c r="H3" s="783"/>
      <c r="I3" s="783"/>
      <c r="J3" s="783"/>
      <c r="K3" s="783"/>
      <c r="L3" s="783"/>
      <c r="M3" s="783"/>
      <c r="N3" s="783"/>
      <c r="O3" s="783"/>
      <c r="P3" s="783"/>
      <c r="Q3" s="783"/>
      <c r="R3" s="783"/>
      <c r="S3" s="784"/>
    </row>
    <row r="4" spans="1:24" s="265" customFormat="1" ht="13.5" thickBot="1" x14ac:dyDescent="0.25">
      <c r="A4" s="785" t="s">
        <v>923</v>
      </c>
      <c r="B4" s="785"/>
      <c r="C4" s="785"/>
      <c r="D4" s="785"/>
      <c r="E4" s="131"/>
      <c r="F4" s="931" t="s">
        <v>561</v>
      </c>
      <c r="G4" s="932"/>
      <c r="H4" s="932"/>
      <c r="I4" s="932"/>
      <c r="J4" s="932"/>
      <c r="K4" s="932"/>
      <c r="L4" s="131"/>
      <c r="M4" s="785" t="s">
        <v>924</v>
      </c>
      <c r="N4" s="785"/>
      <c r="O4" s="785"/>
      <c r="P4" s="785"/>
      <c r="Q4" s="785"/>
      <c r="R4" s="785"/>
      <c r="S4" s="785"/>
    </row>
    <row r="5" spans="1:24" s="266" customFormat="1" ht="13.5" thickBot="1" x14ac:dyDescent="0.25">
      <c r="A5" s="785" t="s">
        <v>5</v>
      </c>
      <c r="B5" s="785"/>
      <c r="C5" s="785"/>
      <c r="D5" s="785"/>
      <c r="E5" s="131"/>
      <c r="F5" s="131"/>
      <c r="G5" s="786" t="s">
        <v>6</v>
      </c>
      <c r="H5" s="787"/>
      <c r="I5" s="787"/>
      <c r="J5" s="787"/>
      <c r="K5" s="787"/>
      <c r="L5" s="788"/>
      <c r="M5" s="131"/>
      <c r="N5" s="131"/>
      <c r="O5" s="130"/>
      <c r="P5" s="785" t="s">
        <v>534</v>
      </c>
      <c r="Q5" s="785"/>
      <c r="R5" s="785"/>
      <c r="S5" s="785"/>
    </row>
    <row r="6" spans="1:24" s="266" customFormat="1" ht="24.6" customHeight="1" thickBot="1" x14ac:dyDescent="0.25">
      <c r="A6" s="785" t="s">
        <v>68</v>
      </c>
      <c r="B6" s="785" t="s">
        <v>9</v>
      </c>
      <c r="C6" s="785" t="s">
        <v>10</v>
      </c>
      <c r="D6" s="785" t="s">
        <v>11</v>
      </c>
      <c r="E6" s="785" t="s">
        <v>536</v>
      </c>
      <c r="F6" s="924" t="s">
        <v>172</v>
      </c>
      <c r="G6" s="785" t="s">
        <v>9</v>
      </c>
      <c r="H6" s="785" t="s">
        <v>14</v>
      </c>
      <c r="I6" s="811" t="s">
        <v>537</v>
      </c>
      <c r="J6" s="811" t="s">
        <v>538</v>
      </c>
      <c r="K6" s="924" t="s">
        <v>175</v>
      </c>
      <c r="L6" s="815" t="s">
        <v>18</v>
      </c>
      <c r="M6" s="785" t="s">
        <v>19</v>
      </c>
      <c r="N6" s="943" t="s">
        <v>944</v>
      </c>
      <c r="O6" s="811" t="s">
        <v>74</v>
      </c>
      <c r="P6" s="811" t="s">
        <v>178</v>
      </c>
      <c r="Q6" s="924" t="s">
        <v>179</v>
      </c>
      <c r="R6" s="785" t="s">
        <v>24</v>
      </c>
      <c r="S6" s="785" t="s">
        <v>25</v>
      </c>
    </row>
    <row r="7" spans="1:24" s="266" customFormat="1" ht="24.6" customHeight="1" thickBot="1" x14ac:dyDescent="0.25">
      <c r="A7" s="785"/>
      <c r="B7" s="785"/>
      <c r="C7" s="785"/>
      <c r="D7" s="785"/>
      <c r="E7" s="785"/>
      <c r="F7" s="924"/>
      <c r="G7" s="785"/>
      <c r="H7" s="785"/>
      <c r="I7" s="811"/>
      <c r="J7" s="811"/>
      <c r="K7" s="924"/>
      <c r="L7" s="815"/>
      <c r="M7" s="943"/>
      <c r="N7" s="1483"/>
      <c r="O7" s="811"/>
      <c r="P7" s="811"/>
      <c r="Q7" s="924"/>
      <c r="R7" s="785"/>
      <c r="S7" s="785"/>
    </row>
    <row r="8" spans="1:24" ht="42.6" customHeight="1" x14ac:dyDescent="0.2">
      <c r="A8" s="792" t="s">
        <v>925</v>
      </c>
      <c r="B8" s="141" t="s">
        <v>926</v>
      </c>
      <c r="C8" s="141" t="s">
        <v>927</v>
      </c>
      <c r="D8" s="267">
        <v>1</v>
      </c>
      <c r="E8" s="139">
        <v>1</v>
      </c>
      <c r="F8" s="268">
        <f>+E8/D8</f>
        <v>1</v>
      </c>
      <c r="G8" s="1474" t="s">
        <v>928</v>
      </c>
      <c r="H8" s="1475" t="s">
        <v>545</v>
      </c>
      <c r="I8" s="1477">
        <v>275319992</v>
      </c>
      <c r="J8" s="1468">
        <v>275319992</v>
      </c>
      <c r="K8" s="1480">
        <f>+J8/I8</f>
        <v>1</v>
      </c>
      <c r="L8" s="942" t="s">
        <v>929</v>
      </c>
      <c r="M8" s="154" t="s">
        <v>930</v>
      </c>
      <c r="N8" s="903">
        <v>25</v>
      </c>
      <c r="O8" s="1465">
        <v>275319992</v>
      </c>
      <c r="P8" s="1468">
        <f>J8</f>
        <v>275319992</v>
      </c>
      <c r="Q8" s="1471">
        <f>+P8/O8</f>
        <v>1</v>
      </c>
      <c r="R8" s="1484" t="s">
        <v>931</v>
      </c>
      <c r="S8" s="1081" t="s">
        <v>932</v>
      </c>
    </row>
    <row r="9" spans="1:24" ht="76.5" x14ac:dyDescent="0.2">
      <c r="A9" s="792"/>
      <c r="B9" s="125" t="s">
        <v>933</v>
      </c>
      <c r="C9" s="125" t="s">
        <v>934</v>
      </c>
      <c r="D9" s="269">
        <v>1</v>
      </c>
      <c r="E9" s="148">
        <v>1</v>
      </c>
      <c r="F9" s="270">
        <f>+E9/D9</f>
        <v>1</v>
      </c>
      <c r="G9" s="1474"/>
      <c r="H9" s="1476"/>
      <c r="I9" s="1478"/>
      <c r="J9" s="1469"/>
      <c r="K9" s="1481"/>
      <c r="L9" s="942"/>
      <c r="M9" s="154" t="s">
        <v>935</v>
      </c>
      <c r="N9" s="903"/>
      <c r="O9" s="1466"/>
      <c r="P9" s="1469"/>
      <c r="Q9" s="1472"/>
      <c r="R9" s="1485"/>
      <c r="S9" s="898"/>
      <c r="X9" s="260" t="s">
        <v>936</v>
      </c>
    </row>
    <row r="10" spans="1:24" ht="51" x14ac:dyDescent="0.2">
      <c r="A10" s="792"/>
      <c r="B10" s="125" t="s">
        <v>937</v>
      </c>
      <c r="C10" s="125" t="s">
        <v>938</v>
      </c>
      <c r="D10" s="269">
        <v>60</v>
      </c>
      <c r="E10" s="148">
        <v>60</v>
      </c>
      <c r="F10" s="270">
        <f>E10/D10</f>
        <v>1</v>
      </c>
      <c r="G10" s="1474"/>
      <c r="H10" s="1476"/>
      <c r="I10" s="1478"/>
      <c r="J10" s="1469"/>
      <c r="K10" s="1481"/>
      <c r="L10" s="889"/>
      <c r="M10" s="154" t="s">
        <v>939</v>
      </c>
      <c r="N10" s="903"/>
      <c r="O10" s="1466"/>
      <c r="P10" s="1469"/>
      <c r="Q10" s="1472"/>
      <c r="R10" s="1485"/>
      <c r="S10" s="898"/>
    </row>
    <row r="11" spans="1:24" ht="42.6" customHeight="1" thickBot="1" x14ac:dyDescent="0.25">
      <c r="A11" s="792"/>
      <c r="B11" s="140" t="s">
        <v>940</v>
      </c>
      <c r="C11" s="140" t="s">
        <v>941</v>
      </c>
      <c r="D11" s="271">
        <v>1</v>
      </c>
      <c r="E11" s="138">
        <v>1</v>
      </c>
      <c r="F11" s="272">
        <f>+E11/D11</f>
        <v>1</v>
      </c>
      <c r="G11" s="1474"/>
      <c r="H11" s="1476"/>
      <c r="I11" s="1479"/>
      <c r="J11" s="1470"/>
      <c r="K11" s="1482"/>
      <c r="L11" s="889"/>
      <c r="M11" s="69" t="s">
        <v>942</v>
      </c>
      <c r="N11" s="903"/>
      <c r="O11" s="1467"/>
      <c r="P11" s="1470"/>
      <c r="Q11" s="1473"/>
      <c r="R11" s="1486"/>
      <c r="S11" s="1141"/>
    </row>
    <row r="12" spans="1:24" s="282" customFormat="1" ht="19.899999999999999" customHeight="1" thickBot="1" x14ac:dyDescent="0.3">
      <c r="A12" s="922" t="s">
        <v>61</v>
      </c>
      <c r="B12" s="922"/>
      <c r="C12" s="923"/>
      <c r="D12" s="923"/>
      <c r="E12" s="923"/>
      <c r="F12" s="274">
        <v>1</v>
      </c>
      <c r="G12" s="275"/>
      <c r="H12" s="243"/>
      <c r="I12" s="276">
        <f>SUM(I8)</f>
        <v>275319992</v>
      </c>
      <c r="J12" s="276">
        <f>SUM(J8)</f>
        <v>275319992</v>
      </c>
      <c r="K12" s="277">
        <f>SUM(K8)</f>
        <v>1</v>
      </c>
      <c r="L12" s="278"/>
      <c r="M12" s="279"/>
      <c r="N12" s="280">
        <f>SUM(N8)</f>
        <v>25</v>
      </c>
      <c r="O12" s="276">
        <f>SUM(O8)</f>
        <v>275319992</v>
      </c>
      <c r="P12" s="276">
        <f>SUM(P8)</f>
        <v>275319992</v>
      </c>
      <c r="Q12" s="281">
        <f>P12/O12</f>
        <v>1</v>
      </c>
      <c r="R12" s="275"/>
      <c r="S12" s="275"/>
    </row>
    <row r="13" spans="1:24" s="282" customFormat="1" ht="19.899999999999999" customHeight="1" x14ac:dyDescent="0.25">
      <c r="A13" s="927" t="s">
        <v>62</v>
      </c>
      <c r="B13" s="927"/>
      <c r="C13" s="917"/>
      <c r="D13" s="1464"/>
      <c r="E13" s="918"/>
      <c r="F13" s="283"/>
      <c r="G13" s="76"/>
      <c r="H13" s="58"/>
      <c r="I13" s="57"/>
      <c r="J13" s="57"/>
      <c r="K13" s="77"/>
      <c r="L13" s="76"/>
      <c r="M13" s="76"/>
      <c r="N13" s="76"/>
      <c r="O13" s="284"/>
      <c r="P13" s="284"/>
      <c r="Q13" s="284"/>
      <c r="R13" s="76"/>
      <c r="S13" s="76"/>
    </row>
    <row r="14" spans="1:24" s="282" customFormat="1" ht="19.899999999999999" customHeight="1" x14ac:dyDescent="0.25">
      <c r="A14" s="925" t="s">
        <v>337</v>
      </c>
      <c r="B14" s="925"/>
      <c r="C14" s="912" t="s">
        <v>559</v>
      </c>
      <c r="D14" s="913"/>
      <c r="E14" s="914"/>
      <c r="F14" s="60"/>
      <c r="G14" s="67"/>
      <c r="H14" s="45"/>
      <c r="I14" s="770"/>
      <c r="J14" s="770"/>
      <c r="K14" s="156"/>
      <c r="L14" s="67"/>
      <c r="M14" s="67"/>
      <c r="N14" s="67"/>
      <c r="O14" s="285"/>
      <c r="P14" s="285"/>
      <c r="Q14" s="285"/>
      <c r="R14" s="67"/>
      <c r="S14" s="67"/>
    </row>
    <row r="15" spans="1:24" s="282" customFormat="1" ht="19.899999999999999" customHeight="1" x14ac:dyDescent="0.25">
      <c r="A15" s="925" t="s">
        <v>64</v>
      </c>
      <c r="B15" s="925"/>
      <c r="C15" s="912" t="s">
        <v>943</v>
      </c>
      <c r="D15" s="913"/>
      <c r="E15" s="914"/>
      <c r="F15" s="286"/>
      <c r="G15" s="71"/>
      <c r="H15" s="71"/>
      <c r="I15" s="71"/>
      <c r="J15" s="71"/>
      <c r="K15" s="71"/>
      <c r="L15" s="67"/>
      <c r="M15" s="67"/>
      <c r="N15" s="67"/>
      <c r="O15" s="285"/>
      <c r="P15" s="285"/>
      <c r="Q15" s="285"/>
      <c r="R15" s="67"/>
      <c r="S15" s="67"/>
    </row>
    <row r="16" spans="1:24" ht="12.75" hidden="1" x14ac:dyDescent="0.2"/>
    <row r="17" spans="12:12" ht="12.75" hidden="1" x14ac:dyDescent="0.2"/>
    <row r="18" spans="12:12" ht="12.75" hidden="1" x14ac:dyDescent="0.2"/>
    <row r="19" spans="12:12" ht="12.75" hidden="1" x14ac:dyDescent="0.2"/>
    <row r="20" spans="12:12" ht="12.75" hidden="1" x14ac:dyDescent="0.2"/>
    <row r="21" spans="12:12" ht="12.75" hidden="1" x14ac:dyDescent="0.2"/>
    <row r="22" spans="12:12" ht="12.75" hidden="1" x14ac:dyDescent="0.2"/>
    <row r="23" spans="12:12" ht="12.75" hidden="1" x14ac:dyDescent="0.2"/>
    <row r="24" spans="12:12" ht="12.75" hidden="1" x14ac:dyDescent="0.2"/>
    <row r="25" spans="12:12" ht="12.75" hidden="1" x14ac:dyDescent="0.2"/>
    <row r="26" spans="12:12" ht="12.75" hidden="1" x14ac:dyDescent="0.2"/>
    <row r="27" spans="12:12" ht="12.75" hidden="1" x14ac:dyDescent="0.2">
      <c r="L27" s="287"/>
    </row>
    <row r="28" spans="12:12" ht="12.75" hidden="1" x14ac:dyDescent="0.2"/>
  </sheetData>
  <mergeCells count="48">
    <mergeCell ref="F6:F7"/>
    <mergeCell ref="A2:S2"/>
    <mergeCell ref="A3:S3"/>
    <mergeCell ref="A4:D4"/>
    <mergeCell ref="F4:K4"/>
    <mergeCell ref="M4:S4"/>
    <mergeCell ref="A5:D5"/>
    <mergeCell ref="G5:L5"/>
    <mergeCell ref="P5:S5"/>
    <mergeCell ref="A6:A7"/>
    <mergeCell ref="B6:B7"/>
    <mergeCell ref="C6:C7"/>
    <mergeCell ref="D6:D7"/>
    <mergeCell ref="E6:E7"/>
    <mergeCell ref="H6:H7"/>
    <mergeCell ref="I6:I7"/>
    <mergeCell ref="S8:S11"/>
    <mergeCell ref="R6:R7"/>
    <mergeCell ref="S6:S7"/>
    <mergeCell ref="K8:K11"/>
    <mergeCell ref="L8:L11"/>
    <mergeCell ref="M6:M7"/>
    <mergeCell ref="N6:N7"/>
    <mergeCell ref="O6:O7"/>
    <mergeCell ref="P6:P7"/>
    <mergeCell ref="Q6:Q7"/>
    <mergeCell ref="R8:R11"/>
    <mergeCell ref="A8:A11"/>
    <mergeCell ref="G8:G11"/>
    <mergeCell ref="H8:H11"/>
    <mergeCell ref="I8:I11"/>
    <mergeCell ref="J8:J11"/>
    <mergeCell ref="G6:G7"/>
    <mergeCell ref="N8:N11"/>
    <mergeCell ref="O8:O11"/>
    <mergeCell ref="P8:P11"/>
    <mergeCell ref="Q8:Q11"/>
    <mergeCell ref="J6:J7"/>
    <mergeCell ref="K6:K7"/>
    <mergeCell ref="L6:L7"/>
    <mergeCell ref="A15:B15"/>
    <mergeCell ref="C15:E15"/>
    <mergeCell ref="A12:B12"/>
    <mergeCell ref="C12:E12"/>
    <mergeCell ref="A13:B13"/>
    <mergeCell ref="C13:E13"/>
    <mergeCell ref="A14:B14"/>
    <mergeCell ref="C14:E14"/>
  </mergeCells>
  <pageMargins left="1.299212598425197" right="0.11811023622047245" top="0.74803149606299213" bottom="0.74803149606299213" header="0.31496062992125984" footer="0.31496062992125984"/>
  <pageSetup paperSize="5" scale="80" orientation="landscape" r:id="rId1"/>
  <headerFooter>
    <oddFooter>Página &amp;P</oddFooter>
  </headerFooter>
  <ignoredErrors>
    <ignoredError sqref="F1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GridLines="0" topLeftCell="F46" zoomScale="80" zoomScaleNormal="80" workbookViewId="0">
      <selection activeCell="Q54" sqref="Q54"/>
    </sheetView>
  </sheetViews>
  <sheetFormatPr baseColWidth="10" defaultRowHeight="12.75" zeroHeight="1" x14ac:dyDescent="0.25"/>
  <cols>
    <col min="1" max="1" width="21.7109375" style="1" customWidth="1"/>
    <col min="2" max="2" width="32.28515625" style="2" customWidth="1"/>
    <col min="3" max="3" width="29" style="2" customWidth="1"/>
    <col min="4" max="4" width="17" style="1" customWidth="1"/>
    <col min="5" max="5" width="13.85546875" style="1" customWidth="1"/>
    <col min="6" max="6" width="13.7109375" style="3" customWidth="1"/>
    <col min="7" max="7" width="32.140625" style="2" customWidth="1"/>
    <col min="8" max="8" width="30.28515625" style="1" customWidth="1"/>
    <col min="9" max="9" width="18.28515625" style="81" customWidth="1"/>
    <col min="10" max="10" width="17.28515625" style="81" customWidth="1"/>
    <col min="11" max="11" width="13.7109375" style="3" customWidth="1"/>
    <col min="12" max="12" width="36.7109375" style="2" customWidth="1"/>
    <col min="13" max="13" width="49.28515625" style="2" customWidth="1"/>
    <col min="14" max="14" width="15.7109375" style="2" customWidth="1"/>
    <col min="15" max="16" width="16.28515625" style="81" customWidth="1"/>
    <col min="17" max="17" width="14.140625" style="3" customWidth="1"/>
    <col min="18" max="18" width="18.140625" style="1" customWidth="1"/>
    <col min="19" max="19" width="23.140625" style="1" customWidth="1"/>
    <col min="20" max="22" width="0" style="2" hidden="1" customWidth="1"/>
    <col min="23" max="33" width="11.42578125" style="2" hidden="1" customWidth="1"/>
    <col min="34" max="34" width="11.42578125" style="2" customWidth="1"/>
    <col min="35" max="255" width="11.42578125" style="2"/>
    <col min="256" max="256" width="21.7109375" style="2" customWidth="1"/>
    <col min="257" max="257" width="32.28515625" style="2" customWidth="1"/>
    <col min="258" max="258" width="29" style="2" customWidth="1"/>
    <col min="259" max="259" width="17" style="2" customWidth="1"/>
    <col min="260" max="260" width="13.85546875" style="2" customWidth="1"/>
    <col min="261" max="261" width="13.7109375" style="2" customWidth="1"/>
    <col min="262" max="262" width="32.140625" style="2" customWidth="1"/>
    <col min="263" max="263" width="30.28515625" style="2" customWidth="1"/>
    <col min="264" max="264" width="18.28515625" style="2" customWidth="1"/>
    <col min="265" max="265" width="17.28515625" style="2" customWidth="1"/>
    <col min="266" max="266" width="13.7109375" style="2" customWidth="1"/>
    <col min="267" max="267" width="36.7109375" style="2" customWidth="1"/>
    <col min="268" max="268" width="45.28515625" style="2" customWidth="1"/>
    <col min="269" max="270" width="15.7109375" style="2" customWidth="1"/>
    <col min="271" max="272" width="16.28515625" style="2" customWidth="1"/>
    <col min="273" max="273" width="14.140625" style="2" customWidth="1"/>
    <col min="274" max="274" width="18.140625" style="2" customWidth="1"/>
    <col min="275" max="275" width="23.140625" style="2" customWidth="1"/>
    <col min="276" max="289" width="0" style="2" hidden="1" customWidth="1"/>
    <col min="290" max="290" width="11.42578125" style="2" customWidth="1"/>
    <col min="291" max="511" width="11.42578125" style="2"/>
    <col min="512" max="512" width="21.7109375" style="2" customWidth="1"/>
    <col min="513" max="513" width="32.28515625" style="2" customWidth="1"/>
    <col min="514" max="514" width="29" style="2" customWidth="1"/>
    <col min="515" max="515" width="17" style="2" customWidth="1"/>
    <col min="516" max="516" width="13.85546875" style="2" customWidth="1"/>
    <col min="517" max="517" width="13.7109375" style="2" customWidth="1"/>
    <col min="518" max="518" width="32.140625" style="2" customWidth="1"/>
    <col min="519" max="519" width="30.28515625" style="2" customWidth="1"/>
    <col min="520" max="520" width="18.28515625" style="2" customWidth="1"/>
    <col min="521" max="521" width="17.28515625" style="2" customWidth="1"/>
    <col min="522" max="522" width="13.7109375" style="2" customWidth="1"/>
    <col min="523" max="523" width="36.7109375" style="2" customWidth="1"/>
    <col min="524" max="524" width="45.28515625" style="2" customWidth="1"/>
    <col min="525" max="526" width="15.7109375" style="2" customWidth="1"/>
    <col min="527" max="528" width="16.28515625" style="2" customWidth="1"/>
    <col min="529" max="529" width="14.140625" style="2" customWidth="1"/>
    <col min="530" max="530" width="18.140625" style="2" customWidth="1"/>
    <col min="531" max="531" width="23.140625" style="2" customWidth="1"/>
    <col min="532" max="545" width="0" style="2" hidden="1" customWidth="1"/>
    <col min="546" max="546" width="11.42578125" style="2" customWidth="1"/>
    <col min="547" max="767" width="11.42578125" style="2"/>
    <col min="768" max="768" width="21.7109375" style="2" customWidth="1"/>
    <col min="769" max="769" width="32.28515625" style="2" customWidth="1"/>
    <col min="770" max="770" width="29" style="2" customWidth="1"/>
    <col min="771" max="771" width="17" style="2" customWidth="1"/>
    <col min="772" max="772" width="13.85546875" style="2" customWidth="1"/>
    <col min="773" max="773" width="13.7109375" style="2" customWidth="1"/>
    <col min="774" max="774" width="32.140625" style="2" customWidth="1"/>
    <col min="775" max="775" width="30.28515625" style="2" customWidth="1"/>
    <col min="776" max="776" width="18.28515625" style="2" customWidth="1"/>
    <col min="777" max="777" width="17.28515625" style="2" customWidth="1"/>
    <col min="778" max="778" width="13.7109375" style="2" customWidth="1"/>
    <col min="779" max="779" width="36.7109375" style="2" customWidth="1"/>
    <col min="780" max="780" width="45.28515625" style="2" customWidth="1"/>
    <col min="781" max="782" width="15.7109375" style="2" customWidth="1"/>
    <col min="783" max="784" width="16.28515625" style="2" customWidth="1"/>
    <col min="785" max="785" width="14.140625" style="2" customWidth="1"/>
    <col min="786" max="786" width="18.140625" style="2" customWidth="1"/>
    <col min="787" max="787" width="23.140625" style="2" customWidth="1"/>
    <col min="788" max="801" width="0" style="2" hidden="1" customWidth="1"/>
    <col min="802" max="802" width="11.42578125" style="2" customWidth="1"/>
    <col min="803" max="1023" width="11.42578125" style="2"/>
    <col min="1024" max="1024" width="21.7109375" style="2" customWidth="1"/>
    <col min="1025" max="1025" width="32.28515625" style="2" customWidth="1"/>
    <col min="1026" max="1026" width="29" style="2" customWidth="1"/>
    <col min="1027" max="1027" width="17" style="2" customWidth="1"/>
    <col min="1028" max="1028" width="13.85546875" style="2" customWidth="1"/>
    <col min="1029" max="1029" width="13.7109375" style="2" customWidth="1"/>
    <col min="1030" max="1030" width="32.140625" style="2" customWidth="1"/>
    <col min="1031" max="1031" width="30.28515625" style="2" customWidth="1"/>
    <col min="1032" max="1032" width="18.28515625" style="2" customWidth="1"/>
    <col min="1033" max="1033" width="17.28515625" style="2" customWidth="1"/>
    <col min="1034" max="1034" width="13.7109375" style="2" customWidth="1"/>
    <col min="1035" max="1035" width="36.7109375" style="2" customWidth="1"/>
    <col min="1036" max="1036" width="45.28515625" style="2" customWidth="1"/>
    <col min="1037" max="1038" width="15.7109375" style="2" customWidth="1"/>
    <col min="1039" max="1040" width="16.28515625" style="2" customWidth="1"/>
    <col min="1041" max="1041" width="14.140625" style="2" customWidth="1"/>
    <col min="1042" max="1042" width="18.140625" style="2" customWidth="1"/>
    <col min="1043" max="1043" width="23.140625" style="2" customWidth="1"/>
    <col min="1044" max="1057" width="0" style="2" hidden="1" customWidth="1"/>
    <col min="1058" max="1058" width="11.42578125" style="2" customWidth="1"/>
    <col min="1059" max="1279" width="11.42578125" style="2"/>
    <col min="1280" max="1280" width="21.7109375" style="2" customWidth="1"/>
    <col min="1281" max="1281" width="32.28515625" style="2" customWidth="1"/>
    <col min="1282" max="1282" width="29" style="2" customWidth="1"/>
    <col min="1283" max="1283" width="17" style="2" customWidth="1"/>
    <col min="1284" max="1284" width="13.85546875" style="2" customWidth="1"/>
    <col min="1285" max="1285" width="13.7109375" style="2" customWidth="1"/>
    <col min="1286" max="1286" width="32.140625" style="2" customWidth="1"/>
    <col min="1287" max="1287" width="30.28515625" style="2" customWidth="1"/>
    <col min="1288" max="1288" width="18.28515625" style="2" customWidth="1"/>
    <col min="1289" max="1289" width="17.28515625" style="2" customWidth="1"/>
    <col min="1290" max="1290" width="13.7109375" style="2" customWidth="1"/>
    <col min="1291" max="1291" width="36.7109375" style="2" customWidth="1"/>
    <col min="1292" max="1292" width="45.28515625" style="2" customWidth="1"/>
    <col min="1293" max="1294" width="15.7109375" style="2" customWidth="1"/>
    <col min="1295" max="1296" width="16.28515625" style="2" customWidth="1"/>
    <col min="1297" max="1297" width="14.140625" style="2" customWidth="1"/>
    <col min="1298" max="1298" width="18.140625" style="2" customWidth="1"/>
    <col min="1299" max="1299" width="23.140625" style="2" customWidth="1"/>
    <col min="1300" max="1313" width="0" style="2" hidden="1" customWidth="1"/>
    <col min="1314" max="1314" width="11.42578125" style="2" customWidth="1"/>
    <col min="1315" max="1535" width="11.42578125" style="2"/>
    <col min="1536" max="1536" width="21.7109375" style="2" customWidth="1"/>
    <col min="1537" max="1537" width="32.28515625" style="2" customWidth="1"/>
    <col min="1538" max="1538" width="29" style="2" customWidth="1"/>
    <col min="1539" max="1539" width="17" style="2" customWidth="1"/>
    <col min="1540" max="1540" width="13.85546875" style="2" customWidth="1"/>
    <col min="1541" max="1541" width="13.7109375" style="2" customWidth="1"/>
    <col min="1542" max="1542" width="32.140625" style="2" customWidth="1"/>
    <col min="1543" max="1543" width="30.28515625" style="2" customWidth="1"/>
    <col min="1544" max="1544" width="18.28515625" style="2" customWidth="1"/>
    <col min="1545" max="1545" width="17.28515625" style="2" customWidth="1"/>
    <col min="1546" max="1546" width="13.7109375" style="2" customWidth="1"/>
    <col min="1547" max="1547" width="36.7109375" style="2" customWidth="1"/>
    <col min="1548" max="1548" width="45.28515625" style="2" customWidth="1"/>
    <col min="1549" max="1550" width="15.7109375" style="2" customWidth="1"/>
    <col min="1551" max="1552" width="16.28515625" style="2" customWidth="1"/>
    <col min="1553" max="1553" width="14.140625" style="2" customWidth="1"/>
    <col min="1554" max="1554" width="18.140625" style="2" customWidth="1"/>
    <col min="1555" max="1555" width="23.140625" style="2" customWidth="1"/>
    <col min="1556" max="1569" width="0" style="2" hidden="1" customWidth="1"/>
    <col min="1570" max="1570" width="11.42578125" style="2" customWidth="1"/>
    <col min="1571" max="1791" width="11.42578125" style="2"/>
    <col min="1792" max="1792" width="21.7109375" style="2" customWidth="1"/>
    <col min="1793" max="1793" width="32.28515625" style="2" customWidth="1"/>
    <col min="1794" max="1794" width="29" style="2" customWidth="1"/>
    <col min="1795" max="1795" width="17" style="2" customWidth="1"/>
    <col min="1796" max="1796" width="13.85546875" style="2" customWidth="1"/>
    <col min="1797" max="1797" width="13.7109375" style="2" customWidth="1"/>
    <col min="1798" max="1798" width="32.140625" style="2" customWidth="1"/>
    <col min="1799" max="1799" width="30.28515625" style="2" customWidth="1"/>
    <col min="1800" max="1800" width="18.28515625" style="2" customWidth="1"/>
    <col min="1801" max="1801" width="17.28515625" style="2" customWidth="1"/>
    <col min="1802" max="1802" width="13.7109375" style="2" customWidth="1"/>
    <col min="1803" max="1803" width="36.7109375" style="2" customWidth="1"/>
    <col min="1804" max="1804" width="45.28515625" style="2" customWidth="1"/>
    <col min="1805" max="1806" width="15.7109375" style="2" customWidth="1"/>
    <col min="1807" max="1808" width="16.28515625" style="2" customWidth="1"/>
    <col min="1809" max="1809" width="14.140625" style="2" customWidth="1"/>
    <col min="1810" max="1810" width="18.140625" style="2" customWidth="1"/>
    <col min="1811" max="1811" width="23.140625" style="2" customWidth="1"/>
    <col min="1812" max="1825" width="0" style="2" hidden="1" customWidth="1"/>
    <col min="1826" max="1826" width="11.42578125" style="2" customWidth="1"/>
    <col min="1827" max="2047" width="11.42578125" style="2"/>
    <col min="2048" max="2048" width="21.7109375" style="2" customWidth="1"/>
    <col min="2049" max="2049" width="32.28515625" style="2" customWidth="1"/>
    <col min="2050" max="2050" width="29" style="2" customWidth="1"/>
    <col min="2051" max="2051" width="17" style="2" customWidth="1"/>
    <col min="2052" max="2052" width="13.85546875" style="2" customWidth="1"/>
    <col min="2053" max="2053" width="13.7109375" style="2" customWidth="1"/>
    <col min="2054" max="2054" width="32.140625" style="2" customWidth="1"/>
    <col min="2055" max="2055" width="30.28515625" style="2" customWidth="1"/>
    <col min="2056" max="2056" width="18.28515625" style="2" customWidth="1"/>
    <col min="2057" max="2057" width="17.28515625" style="2" customWidth="1"/>
    <col min="2058" max="2058" width="13.7109375" style="2" customWidth="1"/>
    <col min="2059" max="2059" width="36.7109375" style="2" customWidth="1"/>
    <col min="2060" max="2060" width="45.28515625" style="2" customWidth="1"/>
    <col min="2061" max="2062" width="15.7109375" style="2" customWidth="1"/>
    <col min="2063" max="2064" width="16.28515625" style="2" customWidth="1"/>
    <col min="2065" max="2065" width="14.140625" style="2" customWidth="1"/>
    <col min="2066" max="2066" width="18.140625" style="2" customWidth="1"/>
    <col min="2067" max="2067" width="23.140625" style="2" customWidth="1"/>
    <col min="2068" max="2081" width="0" style="2" hidden="1" customWidth="1"/>
    <col min="2082" max="2082" width="11.42578125" style="2" customWidth="1"/>
    <col min="2083" max="2303" width="11.42578125" style="2"/>
    <col min="2304" max="2304" width="21.7109375" style="2" customWidth="1"/>
    <col min="2305" max="2305" width="32.28515625" style="2" customWidth="1"/>
    <col min="2306" max="2306" width="29" style="2" customWidth="1"/>
    <col min="2307" max="2307" width="17" style="2" customWidth="1"/>
    <col min="2308" max="2308" width="13.85546875" style="2" customWidth="1"/>
    <col min="2309" max="2309" width="13.7109375" style="2" customWidth="1"/>
    <col min="2310" max="2310" width="32.140625" style="2" customWidth="1"/>
    <col min="2311" max="2311" width="30.28515625" style="2" customWidth="1"/>
    <col min="2312" max="2312" width="18.28515625" style="2" customWidth="1"/>
    <col min="2313" max="2313" width="17.28515625" style="2" customWidth="1"/>
    <col min="2314" max="2314" width="13.7109375" style="2" customWidth="1"/>
    <col min="2315" max="2315" width="36.7109375" style="2" customWidth="1"/>
    <col min="2316" max="2316" width="45.28515625" style="2" customWidth="1"/>
    <col min="2317" max="2318" width="15.7109375" style="2" customWidth="1"/>
    <col min="2319" max="2320" width="16.28515625" style="2" customWidth="1"/>
    <col min="2321" max="2321" width="14.140625" style="2" customWidth="1"/>
    <col min="2322" max="2322" width="18.140625" style="2" customWidth="1"/>
    <col min="2323" max="2323" width="23.140625" style="2" customWidth="1"/>
    <col min="2324" max="2337" width="0" style="2" hidden="1" customWidth="1"/>
    <col min="2338" max="2338" width="11.42578125" style="2" customWidth="1"/>
    <col min="2339" max="2559" width="11.42578125" style="2"/>
    <col min="2560" max="2560" width="21.7109375" style="2" customWidth="1"/>
    <col min="2561" max="2561" width="32.28515625" style="2" customWidth="1"/>
    <col min="2562" max="2562" width="29" style="2" customWidth="1"/>
    <col min="2563" max="2563" width="17" style="2" customWidth="1"/>
    <col min="2564" max="2564" width="13.85546875" style="2" customWidth="1"/>
    <col min="2565" max="2565" width="13.7109375" style="2" customWidth="1"/>
    <col min="2566" max="2566" width="32.140625" style="2" customWidth="1"/>
    <col min="2567" max="2567" width="30.28515625" style="2" customWidth="1"/>
    <col min="2568" max="2568" width="18.28515625" style="2" customWidth="1"/>
    <col min="2569" max="2569" width="17.28515625" style="2" customWidth="1"/>
    <col min="2570" max="2570" width="13.7109375" style="2" customWidth="1"/>
    <col min="2571" max="2571" width="36.7109375" style="2" customWidth="1"/>
    <col min="2572" max="2572" width="45.28515625" style="2" customWidth="1"/>
    <col min="2573" max="2574" width="15.7109375" style="2" customWidth="1"/>
    <col min="2575" max="2576" width="16.28515625" style="2" customWidth="1"/>
    <col min="2577" max="2577" width="14.140625" style="2" customWidth="1"/>
    <col min="2578" max="2578" width="18.140625" style="2" customWidth="1"/>
    <col min="2579" max="2579" width="23.140625" style="2" customWidth="1"/>
    <col min="2580" max="2593" width="0" style="2" hidden="1" customWidth="1"/>
    <col min="2594" max="2594" width="11.42578125" style="2" customWidth="1"/>
    <col min="2595" max="2815" width="11.42578125" style="2"/>
    <col min="2816" max="2816" width="21.7109375" style="2" customWidth="1"/>
    <col min="2817" max="2817" width="32.28515625" style="2" customWidth="1"/>
    <col min="2818" max="2818" width="29" style="2" customWidth="1"/>
    <col min="2819" max="2819" width="17" style="2" customWidth="1"/>
    <col min="2820" max="2820" width="13.85546875" style="2" customWidth="1"/>
    <col min="2821" max="2821" width="13.7109375" style="2" customWidth="1"/>
    <col min="2822" max="2822" width="32.140625" style="2" customWidth="1"/>
    <col min="2823" max="2823" width="30.28515625" style="2" customWidth="1"/>
    <col min="2824" max="2824" width="18.28515625" style="2" customWidth="1"/>
    <col min="2825" max="2825" width="17.28515625" style="2" customWidth="1"/>
    <col min="2826" max="2826" width="13.7109375" style="2" customWidth="1"/>
    <col min="2827" max="2827" width="36.7109375" style="2" customWidth="1"/>
    <col min="2828" max="2828" width="45.28515625" style="2" customWidth="1"/>
    <col min="2829" max="2830" width="15.7109375" style="2" customWidth="1"/>
    <col min="2831" max="2832" width="16.28515625" style="2" customWidth="1"/>
    <col min="2833" max="2833" width="14.140625" style="2" customWidth="1"/>
    <col min="2834" max="2834" width="18.140625" style="2" customWidth="1"/>
    <col min="2835" max="2835" width="23.140625" style="2" customWidth="1"/>
    <col min="2836" max="2849" width="0" style="2" hidden="1" customWidth="1"/>
    <col min="2850" max="2850" width="11.42578125" style="2" customWidth="1"/>
    <col min="2851" max="3071" width="11.42578125" style="2"/>
    <col min="3072" max="3072" width="21.7109375" style="2" customWidth="1"/>
    <col min="3073" max="3073" width="32.28515625" style="2" customWidth="1"/>
    <col min="3074" max="3074" width="29" style="2" customWidth="1"/>
    <col min="3075" max="3075" width="17" style="2" customWidth="1"/>
    <col min="3076" max="3076" width="13.85546875" style="2" customWidth="1"/>
    <col min="3077" max="3077" width="13.7109375" style="2" customWidth="1"/>
    <col min="3078" max="3078" width="32.140625" style="2" customWidth="1"/>
    <col min="3079" max="3079" width="30.28515625" style="2" customWidth="1"/>
    <col min="3080" max="3080" width="18.28515625" style="2" customWidth="1"/>
    <col min="3081" max="3081" width="17.28515625" style="2" customWidth="1"/>
    <col min="3082" max="3082" width="13.7109375" style="2" customWidth="1"/>
    <col min="3083" max="3083" width="36.7109375" style="2" customWidth="1"/>
    <col min="3084" max="3084" width="45.28515625" style="2" customWidth="1"/>
    <col min="3085" max="3086" width="15.7109375" style="2" customWidth="1"/>
    <col min="3087" max="3088" width="16.28515625" style="2" customWidth="1"/>
    <col min="3089" max="3089" width="14.140625" style="2" customWidth="1"/>
    <col min="3090" max="3090" width="18.140625" style="2" customWidth="1"/>
    <col min="3091" max="3091" width="23.140625" style="2" customWidth="1"/>
    <col min="3092" max="3105" width="0" style="2" hidden="1" customWidth="1"/>
    <col min="3106" max="3106" width="11.42578125" style="2" customWidth="1"/>
    <col min="3107" max="3327" width="11.42578125" style="2"/>
    <col min="3328" max="3328" width="21.7109375" style="2" customWidth="1"/>
    <col min="3329" max="3329" width="32.28515625" style="2" customWidth="1"/>
    <col min="3330" max="3330" width="29" style="2" customWidth="1"/>
    <col min="3331" max="3331" width="17" style="2" customWidth="1"/>
    <col min="3332" max="3332" width="13.85546875" style="2" customWidth="1"/>
    <col min="3333" max="3333" width="13.7109375" style="2" customWidth="1"/>
    <col min="3334" max="3334" width="32.140625" style="2" customWidth="1"/>
    <col min="3335" max="3335" width="30.28515625" style="2" customWidth="1"/>
    <col min="3336" max="3336" width="18.28515625" style="2" customWidth="1"/>
    <col min="3337" max="3337" width="17.28515625" style="2" customWidth="1"/>
    <col min="3338" max="3338" width="13.7109375" style="2" customWidth="1"/>
    <col min="3339" max="3339" width="36.7109375" style="2" customWidth="1"/>
    <col min="3340" max="3340" width="45.28515625" style="2" customWidth="1"/>
    <col min="3341" max="3342" width="15.7109375" style="2" customWidth="1"/>
    <col min="3343" max="3344" width="16.28515625" style="2" customWidth="1"/>
    <col min="3345" max="3345" width="14.140625" style="2" customWidth="1"/>
    <col min="3346" max="3346" width="18.140625" style="2" customWidth="1"/>
    <col min="3347" max="3347" width="23.140625" style="2" customWidth="1"/>
    <col min="3348" max="3361" width="0" style="2" hidden="1" customWidth="1"/>
    <col min="3362" max="3362" width="11.42578125" style="2" customWidth="1"/>
    <col min="3363" max="3583" width="11.42578125" style="2"/>
    <col min="3584" max="3584" width="21.7109375" style="2" customWidth="1"/>
    <col min="3585" max="3585" width="32.28515625" style="2" customWidth="1"/>
    <col min="3586" max="3586" width="29" style="2" customWidth="1"/>
    <col min="3587" max="3587" width="17" style="2" customWidth="1"/>
    <col min="3588" max="3588" width="13.85546875" style="2" customWidth="1"/>
    <col min="3589" max="3589" width="13.7109375" style="2" customWidth="1"/>
    <col min="3590" max="3590" width="32.140625" style="2" customWidth="1"/>
    <col min="3591" max="3591" width="30.28515625" style="2" customWidth="1"/>
    <col min="3592" max="3592" width="18.28515625" style="2" customWidth="1"/>
    <col min="3593" max="3593" width="17.28515625" style="2" customWidth="1"/>
    <col min="3594" max="3594" width="13.7109375" style="2" customWidth="1"/>
    <col min="3595" max="3595" width="36.7109375" style="2" customWidth="1"/>
    <col min="3596" max="3596" width="45.28515625" style="2" customWidth="1"/>
    <col min="3597" max="3598" width="15.7109375" style="2" customWidth="1"/>
    <col min="3599" max="3600" width="16.28515625" style="2" customWidth="1"/>
    <col min="3601" max="3601" width="14.140625" style="2" customWidth="1"/>
    <col min="3602" max="3602" width="18.140625" style="2" customWidth="1"/>
    <col min="3603" max="3603" width="23.140625" style="2" customWidth="1"/>
    <col min="3604" max="3617" width="0" style="2" hidden="1" customWidth="1"/>
    <col min="3618" max="3618" width="11.42578125" style="2" customWidth="1"/>
    <col min="3619" max="3839" width="11.42578125" style="2"/>
    <col min="3840" max="3840" width="21.7109375" style="2" customWidth="1"/>
    <col min="3841" max="3841" width="32.28515625" style="2" customWidth="1"/>
    <col min="3842" max="3842" width="29" style="2" customWidth="1"/>
    <col min="3843" max="3843" width="17" style="2" customWidth="1"/>
    <col min="3844" max="3844" width="13.85546875" style="2" customWidth="1"/>
    <col min="3845" max="3845" width="13.7109375" style="2" customWidth="1"/>
    <col min="3846" max="3846" width="32.140625" style="2" customWidth="1"/>
    <col min="3847" max="3847" width="30.28515625" style="2" customWidth="1"/>
    <col min="3848" max="3848" width="18.28515625" style="2" customWidth="1"/>
    <col min="3849" max="3849" width="17.28515625" style="2" customWidth="1"/>
    <col min="3850" max="3850" width="13.7109375" style="2" customWidth="1"/>
    <col min="3851" max="3851" width="36.7109375" style="2" customWidth="1"/>
    <col min="3852" max="3852" width="45.28515625" style="2" customWidth="1"/>
    <col min="3853" max="3854" width="15.7109375" style="2" customWidth="1"/>
    <col min="3855" max="3856" width="16.28515625" style="2" customWidth="1"/>
    <col min="3857" max="3857" width="14.140625" style="2" customWidth="1"/>
    <col min="3858" max="3858" width="18.140625" style="2" customWidth="1"/>
    <col min="3859" max="3859" width="23.140625" style="2" customWidth="1"/>
    <col min="3860" max="3873" width="0" style="2" hidden="1" customWidth="1"/>
    <col min="3874" max="3874" width="11.42578125" style="2" customWidth="1"/>
    <col min="3875" max="4095" width="11.42578125" style="2"/>
    <col min="4096" max="4096" width="21.7109375" style="2" customWidth="1"/>
    <col min="4097" max="4097" width="32.28515625" style="2" customWidth="1"/>
    <col min="4098" max="4098" width="29" style="2" customWidth="1"/>
    <col min="4099" max="4099" width="17" style="2" customWidth="1"/>
    <col min="4100" max="4100" width="13.85546875" style="2" customWidth="1"/>
    <col min="4101" max="4101" width="13.7109375" style="2" customWidth="1"/>
    <col min="4102" max="4102" width="32.140625" style="2" customWidth="1"/>
    <col min="4103" max="4103" width="30.28515625" style="2" customWidth="1"/>
    <col min="4104" max="4104" width="18.28515625" style="2" customWidth="1"/>
    <col min="4105" max="4105" width="17.28515625" style="2" customWidth="1"/>
    <col min="4106" max="4106" width="13.7109375" style="2" customWidth="1"/>
    <col min="4107" max="4107" width="36.7109375" style="2" customWidth="1"/>
    <col min="4108" max="4108" width="45.28515625" style="2" customWidth="1"/>
    <col min="4109" max="4110" width="15.7109375" style="2" customWidth="1"/>
    <col min="4111" max="4112" width="16.28515625" style="2" customWidth="1"/>
    <col min="4113" max="4113" width="14.140625" style="2" customWidth="1"/>
    <col min="4114" max="4114" width="18.140625" style="2" customWidth="1"/>
    <col min="4115" max="4115" width="23.140625" style="2" customWidth="1"/>
    <col min="4116" max="4129" width="0" style="2" hidden="1" customWidth="1"/>
    <col min="4130" max="4130" width="11.42578125" style="2" customWidth="1"/>
    <col min="4131" max="4351" width="11.42578125" style="2"/>
    <col min="4352" max="4352" width="21.7109375" style="2" customWidth="1"/>
    <col min="4353" max="4353" width="32.28515625" style="2" customWidth="1"/>
    <col min="4354" max="4354" width="29" style="2" customWidth="1"/>
    <col min="4355" max="4355" width="17" style="2" customWidth="1"/>
    <col min="4356" max="4356" width="13.85546875" style="2" customWidth="1"/>
    <col min="4357" max="4357" width="13.7109375" style="2" customWidth="1"/>
    <col min="4358" max="4358" width="32.140625" style="2" customWidth="1"/>
    <col min="4359" max="4359" width="30.28515625" style="2" customWidth="1"/>
    <col min="4360" max="4360" width="18.28515625" style="2" customWidth="1"/>
    <col min="4361" max="4361" width="17.28515625" style="2" customWidth="1"/>
    <col min="4362" max="4362" width="13.7109375" style="2" customWidth="1"/>
    <col min="4363" max="4363" width="36.7109375" style="2" customWidth="1"/>
    <col min="4364" max="4364" width="45.28515625" style="2" customWidth="1"/>
    <col min="4365" max="4366" width="15.7109375" style="2" customWidth="1"/>
    <col min="4367" max="4368" width="16.28515625" style="2" customWidth="1"/>
    <col min="4369" max="4369" width="14.140625" style="2" customWidth="1"/>
    <col min="4370" max="4370" width="18.140625" style="2" customWidth="1"/>
    <col min="4371" max="4371" width="23.140625" style="2" customWidth="1"/>
    <col min="4372" max="4385" width="0" style="2" hidden="1" customWidth="1"/>
    <col min="4386" max="4386" width="11.42578125" style="2" customWidth="1"/>
    <col min="4387" max="4607" width="11.42578125" style="2"/>
    <col min="4608" max="4608" width="21.7109375" style="2" customWidth="1"/>
    <col min="4609" max="4609" width="32.28515625" style="2" customWidth="1"/>
    <col min="4610" max="4610" width="29" style="2" customWidth="1"/>
    <col min="4611" max="4611" width="17" style="2" customWidth="1"/>
    <col min="4612" max="4612" width="13.85546875" style="2" customWidth="1"/>
    <col min="4613" max="4613" width="13.7109375" style="2" customWidth="1"/>
    <col min="4614" max="4614" width="32.140625" style="2" customWidth="1"/>
    <col min="4615" max="4615" width="30.28515625" style="2" customWidth="1"/>
    <col min="4616" max="4616" width="18.28515625" style="2" customWidth="1"/>
    <col min="4617" max="4617" width="17.28515625" style="2" customWidth="1"/>
    <col min="4618" max="4618" width="13.7109375" style="2" customWidth="1"/>
    <col min="4619" max="4619" width="36.7109375" style="2" customWidth="1"/>
    <col min="4620" max="4620" width="45.28515625" style="2" customWidth="1"/>
    <col min="4621" max="4622" width="15.7109375" style="2" customWidth="1"/>
    <col min="4623" max="4624" width="16.28515625" style="2" customWidth="1"/>
    <col min="4625" max="4625" width="14.140625" style="2" customWidth="1"/>
    <col min="4626" max="4626" width="18.140625" style="2" customWidth="1"/>
    <col min="4627" max="4627" width="23.140625" style="2" customWidth="1"/>
    <col min="4628" max="4641" width="0" style="2" hidden="1" customWidth="1"/>
    <col min="4642" max="4642" width="11.42578125" style="2" customWidth="1"/>
    <col min="4643" max="4863" width="11.42578125" style="2"/>
    <col min="4864" max="4864" width="21.7109375" style="2" customWidth="1"/>
    <col min="4865" max="4865" width="32.28515625" style="2" customWidth="1"/>
    <col min="4866" max="4866" width="29" style="2" customWidth="1"/>
    <col min="4867" max="4867" width="17" style="2" customWidth="1"/>
    <col min="4868" max="4868" width="13.85546875" style="2" customWidth="1"/>
    <col min="4869" max="4869" width="13.7109375" style="2" customWidth="1"/>
    <col min="4870" max="4870" width="32.140625" style="2" customWidth="1"/>
    <col min="4871" max="4871" width="30.28515625" style="2" customWidth="1"/>
    <col min="4872" max="4872" width="18.28515625" style="2" customWidth="1"/>
    <col min="4873" max="4873" width="17.28515625" style="2" customWidth="1"/>
    <col min="4874" max="4874" width="13.7109375" style="2" customWidth="1"/>
    <col min="4875" max="4875" width="36.7109375" style="2" customWidth="1"/>
    <col min="4876" max="4876" width="45.28515625" style="2" customWidth="1"/>
    <col min="4877" max="4878" width="15.7109375" style="2" customWidth="1"/>
    <col min="4879" max="4880" width="16.28515625" style="2" customWidth="1"/>
    <col min="4881" max="4881" width="14.140625" style="2" customWidth="1"/>
    <col min="4882" max="4882" width="18.140625" style="2" customWidth="1"/>
    <col min="4883" max="4883" width="23.140625" style="2" customWidth="1"/>
    <col min="4884" max="4897" width="0" style="2" hidden="1" customWidth="1"/>
    <col min="4898" max="4898" width="11.42578125" style="2" customWidth="1"/>
    <col min="4899" max="5119" width="11.42578125" style="2"/>
    <col min="5120" max="5120" width="21.7109375" style="2" customWidth="1"/>
    <col min="5121" max="5121" width="32.28515625" style="2" customWidth="1"/>
    <col min="5122" max="5122" width="29" style="2" customWidth="1"/>
    <col min="5123" max="5123" width="17" style="2" customWidth="1"/>
    <col min="5124" max="5124" width="13.85546875" style="2" customWidth="1"/>
    <col min="5125" max="5125" width="13.7109375" style="2" customWidth="1"/>
    <col min="5126" max="5126" width="32.140625" style="2" customWidth="1"/>
    <col min="5127" max="5127" width="30.28515625" style="2" customWidth="1"/>
    <col min="5128" max="5128" width="18.28515625" style="2" customWidth="1"/>
    <col min="5129" max="5129" width="17.28515625" style="2" customWidth="1"/>
    <col min="5130" max="5130" width="13.7109375" style="2" customWidth="1"/>
    <col min="5131" max="5131" width="36.7109375" style="2" customWidth="1"/>
    <col min="5132" max="5132" width="45.28515625" style="2" customWidth="1"/>
    <col min="5133" max="5134" width="15.7109375" style="2" customWidth="1"/>
    <col min="5135" max="5136" width="16.28515625" style="2" customWidth="1"/>
    <col min="5137" max="5137" width="14.140625" style="2" customWidth="1"/>
    <col min="5138" max="5138" width="18.140625" style="2" customWidth="1"/>
    <col min="5139" max="5139" width="23.140625" style="2" customWidth="1"/>
    <col min="5140" max="5153" width="0" style="2" hidden="1" customWidth="1"/>
    <col min="5154" max="5154" width="11.42578125" style="2" customWidth="1"/>
    <col min="5155" max="5375" width="11.42578125" style="2"/>
    <col min="5376" max="5376" width="21.7109375" style="2" customWidth="1"/>
    <col min="5377" max="5377" width="32.28515625" style="2" customWidth="1"/>
    <col min="5378" max="5378" width="29" style="2" customWidth="1"/>
    <col min="5379" max="5379" width="17" style="2" customWidth="1"/>
    <col min="5380" max="5380" width="13.85546875" style="2" customWidth="1"/>
    <col min="5381" max="5381" width="13.7109375" style="2" customWidth="1"/>
    <col min="5382" max="5382" width="32.140625" style="2" customWidth="1"/>
    <col min="5383" max="5383" width="30.28515625" style="2" customWidth="1"/>
    <col min="5384" max="5384" width="18.28515625" style="2" customWidth="1"/>
    <col min="5385" max="5385" width="17.28515625" style="2" customWidth="1"/>
    <col min="5386" max="5386" width="13.7109375" style="2" customWidth="1"/>
    <col min="5387" max="5387" width="36.7109375" style="2" customWidth="1"/>
    <col min="5388" max="5388" width="45.28515625" style="2" customWidth="1"/>
    <col min="5389" max="5390" width="15.7109375" style="2" customWidth="1"/>
    <col min="5391" max="5392" width="16.28515625" style="2" customWidth="1"/>
    <col min="5393" max="5393" width="14.140625" style="2" customWidth="1"/>
    <col min="5394" max="5394" width="18.140625" style="2" customWidth="1"/>
    <col min="5395" max="5395" width="23.140625" style="2" customWidth="1"/>
    <col min="5396" max="5409" width="0" style="2" hidden="1" customWidth="1"/>
    <col min="5410" max="5410" width="11.42578125" style="2" customWidth="1"/>
    <col min="5411" max="5631" width="11.42578125" style="2"/>
    <col min="5632" max="5632" width="21.7109375" style="2" customWidth="1"/>
    <col min="5633" max="5633" width="32.28515625" style="2" customWidth="1"/>
    <col min="5634" max="5634" width="29" style="2" customWidth="1"/>
    <col min="5635" max="5635" width="17" style="2" customWidth="1"/>
    <col min="5636" max="5636" width="13.85546875" style="2" customWidth="1"/>
    <col min="5637" max="5637" width="13.7109375" style="2" customWidth="1"/>
    <col min="5638" max="5638" width="32.140625" style="2" customWidth="1"/>
    <col min="5639" max="5639" width="30.28515625" style="2" customWidth="1"/>
    <col min="5640" max="5640" width="18.28515625" style="2" customWidth="1"/>
    <col min="5641" max="5641" width="17.28515625" style="2" customWidth="1"/>
    <col min="5642" max="5642" width="13.7109375" style="2" customWidth="1"/>
    <col min="5643" max="5643" width="36.7109375" style="2" customWidth="1"/>
    <col min="5644" max="5644" width="45.28515625" style="2" customWidth="1"/>
    <col min="5645" max="5646" width="15.7109375" style="2" customWidth="1"/>
    <col min="5647" max="5648" width="16.28515625" style="2" customWidth="1"/>
    <col min="5649" max="5649" width="14.140625" style="2" customWidth="1"/>
    <col min="5650" max="5650" width="18.140625" style="2" customWidth="1"/>
    <col min="5651" max="5651" width="23.140625" style="2" customWidth="1"/>
    <col min="5652" max="5665" width="0" style="2" hidden="1" customWidth="1"/>
    <col min="5666" max="5666" width="11.42578125" style="2" customWidth="1"/>
    <col min="5667" max="5887" width="11.42578125" style="2"/>
    <col min="5888" max="5888" width="21.7109375" style="2" customWidth="1"/>
    <col min="5889" max="5889" width="32.28515625" style="2" customWidth="1"/>
    <col min="5890" max="5890" width="29" style="2" customWidth="1"/>
    <col min="5891" max="5891" width="17" style="2" customWidth="1"/>
    <col min="5892" max="5892" width="13.85546875" style="2" customWidth="1"/>
    <col min="5893" max="5893" width="13.7109375" style="2" customWidth="1"/>
    <col min="5894" max="5894" width="32.140625" style="2" customWidth="1"/>
    <col min="5895" max="5895" width="30.28515625" style="2" customWidth="1"/>
    <col min="5896" max="5896" width="18.28515625" style="2" customWidth="1"/>
    <col min="5897" max="5897" width="17.28515625" style="2" customWidth="1"/>
    <col min="5898" max="5898" width="13.7109375" style="2" customWidth="1"/>
    <col min="5899" max="5899" width="36.7109375" style="2" customWidth="1"/>
    <col min="5900" max="5900" width="45.28515625" style="2" customWidth="1"/>
    <col min="5901" max="5902" width="15.7109375" style="2" customWidth="1"/>
    <col min="5903" max="5904" width="16.28515625" style="2" customWidth="1"/>
    <col min="5905" max="5905" width="14.140625" style="2" customWidth="1"/>
    <col min="5906" max="5906" width="18.140625" style="2" customWidth="1"/>
    <col min="5907" max="5907" width="23.140625" style="2" customWidth="1"/>
    <col min="5908" max="5921" width="0" style="2" hidden="1" customWidth="1"/>
    <col min="5922" max="5922" width="11.42578125" style="2" customWidth="1"/>
    <col min="5923" max="6143" width="11.42578125" style="2"/>
    <col min="6144" max="6144" width="21.7109375" style="2" customWidth="1"/>
    <col min="6145" max="6145" width="32.28515625" style="2" customWidth="1"/>
    <col min="6146" max="6146" width="29" style="2" customWidth="1"/>
    <col min="6147" max="6147" width="17" style="2" customWidth="1"/>
    <col min="6148" max="6148" width="13.85546875" style="2" customWidth="1"/>
    <col min="6149" max="6149" width="13.7109375" style="2" customWidth="1"/>
    <col min="6150" max="6150" width="32.140625" style="2" customWidth="1"/>
    <col min="6151" max="6151" width="30.28515625" style="2" customWidth="1"/>
    <col min="6152" max="6152" width="18.28515625" style="2" customWidth="1"/>
    <col min="6153" max="6153" width="17.28515625" style="2" customWidth="1"/>
    <col min="6154" max="6154" width="13.7109375" style="2" customWidth="1"/>
    <col min="6155" max="6155" width="36.7109375" style="2" customWidth="1"/>
    <col min="6156" max="6156" width="45.28515625" style="2" customWidth="1"/>
    <col min="6157" max="6158" width="15.7109375" style="2" customWidth="1"/>
    <col min="6159" max="6160" width="16.28515625" style="2" customWidth="1"/>
    <col min="6161" max="6161" width="14.140625" style="2" customWidth="1"/>
    <col min="6162" max="6162" width="18.140625" style="2" customWidth="1"/>
    <col min="6163" max="6163" width="23.140625" style="2" customWidth="1"/>
    <col min="6164" max="6177" width="0" style="2" hidden="1" customWidth="1"/>
    <col min="6178" max="6178" width="11.42578125" style="2" customWidth="1"/>
    <col min="6179" max="6399" width="11.42578125" style="2"/>
    <col min="6400" max="6400" width="21.7109375" style="2" customWidth="1"/>
    <col min="6401" max="6401" width="32.28515625" style="2" customWidth="1"/>
    <col min="6402" max="6402" width="29" style="2" customWidth="1"/>
    <col min="6403" max="6403" width="17" style="2" customWidth="1"/>
    <col min="6404" max="6404" width="13.85546875" style="2" customWidth="1"/>
    <col min="6405" max="6405" width="13.7109375" style="2" customWidth="1"/>
    <col min="6406" max="6406" width="32.140625" style="2" customWidth="1"/>
    <col min="6407" max="6407" width="30.28515625" style="2" customWidth="1"/>
    <col min="6408" max="6408" width="18.28515625" style="2" customWidth="1"/>
    <col min="6409" max="6409" width="17.28515625" style="2" customWidth="1"/>
    <col min="6410" max="6410" width="13.7109375" style="2" customWidth="1"/>
    <col min="6411" max="6411" width="36.7109375" style="2" customWidth="1"/>
    <col min="6412" max="6412" width="45.28515625" style="2" customWidth="1"/>
    <col min="6413" max="6414" width="15.7109375" style="2" customWidth="1"/>
    <col min="6415" max="6416" width="16.28515625" style="2" customWidth="1"/>
    <col min="6417" max="6417" width="14.140625" style="2" customWidth="1"/>
    <col min="6418" max="6418" width="18.140625" style="2" customWidth="1"/>
    <col min="6419" max="6419" width="23.140625" style="2" customWidth="1"/>
    <col min="6420" max="6433" width="0" style="2" hidden="1" customWidth="1"/>
    <col min="6434" max="6434" width="11.42578125" style="2" customWidth="1"/>
    <col min="6435" max="6655" width="11.42578125" style="2"/>
    <col min="6656" max="6656" width="21.7109375" style="2" customWidth="1"/>
    <col min="6657" max="6657" width="32.28515625" style="2" customWidth="1"/>
    <col min="6658" max="6658" width="29" style="2" customWidth="1"/>
    <col min="6659" max="6659" width="17" style="2" customWidth="1"/>
    <col min="6660" max="6660" width="13.85546875" style="2" customWidth="1"/>
    <col min="6661" max="6661" width="13.7109375" style="2" customWidth="1"/>
    <col min="6662" max="6662" width="32.140625" style="2" customWidth="1"/>
    <col min="6663" max="6663" width="30.28515625" style="2" customWidth="1"/>
    <col min="6664" max="6664" width="18.28515625" style="2" customWidth="1"/>
    <col min="6665" max="6665" width="17.28515625" style="2" customWidth="1"/>
    <col min="6666" max="6666" width="13.7109375" style="2" customWidth="1"/>
    <col min="6667" max="6667" width="36.7109375" style="2" customWidth="1"/>
    <col min="6668" max="6668" width="45.28515625" style="2" customWidth="1"/>
    <col min="6669" max="6670" width="15.7109375" style="2" customWidth="1"/>
    <col min="6671" max="6672" width="16.28515625" style="2" customWidth="1"/>
    <col min="6673" max="6673" width="14.140625" style="2" customWidth="1"/>
    <col min="6674" max="6674" width="18.140625" style="2" customWidth="1"/>
    <col min="6675" max="6675" width="23.140625" style="2" customWidth="1"/>
    <col min="6676" max="6689" width="0" style="2" hidden="1" customWidth="1"/>
    <col min="6690" max="6690" width="11.42578125" style="2" customWidth="1"/>
    <col min="6691" max="6911" width="11.42578125" style="2"/>
    <col min="6912" max="6912" width="21.7109375" style="2" customWidth="1"/>
    <col min="6913" max="6913" width="32.28515625" style="2" customWidth="1"/>
    <col min="6914" max="6914" width="29" style="2" customWidth="1"/>
    <col min="6915" max="6915" width="17" style="2" customWidth="1"/>
    <col min="6916" max="6916" width="13.85546875" style="2" customWidth="1"/>
    <col min="6917" max="6917" width="13.7109375" style="2" customWidth="1"/>
    <col min="6918" max="6918" width="32.140625" style="2" customWidth="1"/>
    <col min="6919" max="6919" width="30.28515625" style="2" customWidth="1"/>
    <col min="6920" max="6920" width="18.28515625" style="2" customWidth="1"/>
    <col min="6921" max="6921" width="17.28515625" style="2" customWidth="1"/>
    <col min="6922" max="6922" width="13.7109375" style="2" customWidth="1"/>
    <col min="6923" max="6923" width="36.7109375" style="2" customWidth="1"/>
    <col min="6924" max="6924" width="45.28515625" style="2" customWidth="1"/>
    <col min="6925" max="6926" width="15.7109375" style="2" customWidth="1"/>
    <col min="6927" max="6928" width="16.28515625" style="2" customWidth="1"/>
    <col min="6929" max="6929" width="14.140625" style="2" customWidth="1"/>
    <col min="6930" max="6930" width="18.140625" style="2" customWidth="1"/>
    <col min="6931" max="6931" width="23.140625" style="2" customWidth="1"/>
    <col min="6932" max="6945" width="0" style="2" hidden="1" customWidth="1"/>
    <col min="6946" max="6946" width="11.42578125" style="2" customWidth="1"/>
    <col min="6947" max="7167" width="11.42578125" style="2"/>
    <col min="7168" max="7168" width="21.7109375" style="2" customWidth="1"/>
    <col min="7169" max="7169" width="32.28515625" style="2" customWidth="1"/>
    <col min="7170" max="7170" width="29" style="2" customWidth="1"/>
    <col min="7171" max="7171" width="17" style="2" customWidth="1"/>
    <col min="7172" max="7172" width="13.85546875" style="2" customWidth="1"/>
    <col min="7173" max="7173" width="13.7109375" style="2" customWidth="1"/>
    <col min="7174" max="7174" width="32.140625" style="2" customWidth="1"/>
    <col min="7175" max="7175" width="30.28515625" style="2" customWidth="1"/>
    <col min="7176" max="7176" width="18.28515625" style="2" customWidth="1"/>
    <col min="7177" max="7177" width="17.28515625" style="2" customWidth="1"/>
    <col min="7178" max="7178" width="13.7109375" style="2" customWidth="1"/>
    <col min="7179" max="7179" width="36.7109375" style="2" customWidth="1"/>
    <col min="7180" max="7180" width="45.28515625" style="2" customWidth="1"/>
    <col min="7181" max="7182" width="15.7109375" style="2" customWidth="1"/>
    <col min="7183" max="7184" width="16.28515625" style="2" customWidth="1"/>
    <col min="7185" max="7185" width="14.140625" style="2" customWidth="1"/>
    <col min="7186" max="7186" width="18.140625" style="2" customWidth="1"/>
    <col min="7187" max="7187" width="23.140625" style="2" customWidth="1"/>
    <col min="7188" max="7201" width="0" style="2" hidden="1" customWidth="1"/>
    <col min="7202" max="7202" width="11.42578125" style="2" customWidth="1"/>
    <col min="7203" max="7423" width="11.42578125" style="2"/>
    <col min="7424" max="7424" width="21.7109375" style="2" customWidth="1"/>
    <col min="7425" max="7425" width="32.28515625" style="2" customWidth="1"/>
    <col min="7426" max="7426" width="29" style="2" customWidth="1"/>
    <col min="7427" max="7427" width="17" style="2" customWidth="1"/>
    <col min="7428" max="7428" width="13.85546875" style="2" customWidth="1"/>
    <col min="7429" max="7429" width="13.7109375" style="2" customWidth="1"/>
    <col min="7430" max="7430" width="32.140625" style="2" customWidth="1"/>
    <col min="7431" max="7431" width="30.28515625" style="2" customWidth="1"/>
    <col min="7432" max="7432" width="18.28515625" style="2" customWidth="1"/>
    <col min="7433" max="7433" width="17.28515625" style="2" customWidth="1"/>
    <col min="7434" max="7434" width="13.7109375" style="2" customWidth="1"/>
    <col min="7435" max="7435" width="36.7109375" style="2" customWidth="1"/>
    <col min="7436" max="7436" width="45.28515625" style="2" customWidth="1"/>
    <col min="7437" max="7438" width="15.7109375" style="2" customWidth="1"/>
    <col min="7439" max="7440" width="16.28515625" style="2" customWidth="1"/>
    <col min="7441" max="7441" width="14.140625" style="2" customWidth="1"/>
    <col min="7442" max="7442" width="18.140625" style="2" customWidth="1"/>
    <col min="7443" max="7443" width="23.140625" style="2" customWidth="1"/>
    <col min="7444" max="7457" width="0" style="2" hidden="1" customWidth="1"/>
    <col min="7458" max="7458" width="11.42578125" style="2" customWidth="1"/>
    <col min="7459" max="7679" width="11.42578125" style="2"/>
    <col min="7680" max="7680" width="21.7109375" style="2" customWidth="1"/>
    <col min="7681" max="7681" width="32.28515625" style="2" customWidth="1"/>
    <col min="7682" max="7682" width="29" style="2" customWidth="1"/>
    <col min="7683" max="7683" width="17" style="2" customWidth="1"/>
    <col min="7684" max="7684" width="13.85546875" style="2" customWidth="1"/>
    <col min="7685" max="7685" width="13.7109375" style="2" customWidth="1"/>
    <col min="7686" max="7686" width="32.140625" style="2" customWidth="1"/>
    <col min="7687" max="7687" width="30.28515625" style="2" customWidth="1"/>
    <col min="7688" max="7688" width="18.28515625" style="2" customWidth="1"/>
    <col min="7689" max="7689" width="17.28515625" style="2" customWidth="1"/>
    <col min="7690" max="7690" width="13.7109375" style="2" customWidth="1"/>
    <col min="7691" max="7691" width="36.7109375" style="2" customWidth="1"/>
    <col min="7692" max="7692" width="45.28515625" style="2" customWidth="1"/>
    <col min="7693" max="7694" width="15.7109375" style="2" customWidth="1"/>
    <col min="7695" max="7696" width="16.28515625" style="2" customWidth="1"/>
    <col min="7697" max="7697" width="14.140625" style="2" customWidth="1"/>
    <col min="7698" max="7698" width="18.140625" style="2" customWidth="1"/>
    <col min="7699" max="7699" width="23.140625" style="2" customWidth="1"/>
    <col min="7700" max="7713" width="0" style="2" hidden="1" customWidth="1"/>
    <col min="7714" max="7714" width="11.42578125" style="2" customWidth="1"/>
    <col min="7715" max="7935" width="11.42578125" style="2"/>
    <col min="7936" max="7936" width="21.7109375" style="2" customWidth="1"/>
    <col min="7937" max="7937" width="32.28515625" style="2" customWidth="1"/>
    <col min="7938" max="7938" width="29" style="2" customWidth="1"/>
    <col min="7939" max="7939" width="17" style="2" customWidth="1"/>
    <col min="7940" max="7940" width="13.85546875" style="2" customWidth="1"/>
    <col min="7941" max="7941" width="13.7109375" style="2" customWidth="1"/>
    <col min="7942" max="7942" width="32.140625" style="2" customWidth="1"/>
    <col min="7943" max="7943" width="30.28515625" style="2" customWidth="1"/>
    <col min="7944" max="7944" width="18.28515625" style="2" customWidth="1"/>
    <col min="7945" max="7945" width="17.28515625" style="2" customWidth="1"/>
    <col min="7946" max="7946" width="13.7109375" style="2" customWidth="1"/>
    <col min="7947" max="7947" width="36.7109375" style="2" customWidth="1"/>
    <col min="7948" max="7948" width="45.28515625" style="2" customWidth="1"/>
    <col min="7949" max="7950" width="15.7109375" style="2" customWidth="1"/>
    <col min="7951" max="7952" width="16.28515625" style="2" customWidth="1"/>
    <col min="7953" max="7953" width="14.140625" style="2" customWidth="1"/>
    <col min="7954" max="7954" width="18.140625" style="2" customWidth="1"/>
    <col min="7955" max="7955" width="23.140625" style="2" customWidth="1"/>
    <col min="7956" max="7969" width="0" style="2" hidden="1" customWidth="1"/>
    <col min="7970" max="7970" width="11.42578125" style="2" customWidth="1"/>
    <col min="7971" max="8191" width="11.42578125" style="2"/>
    <col min="8192" max="8192" width="21.7109375" style="2" customWidth="1"/>
    <col min="8193" max="8193" width="32.28515625" style="2" customWidth="1"/>
    <col min="8194" max="8194" width="29" style="2" customWidth="1"/>
    <col min="8195" max="8195" width="17" style="2" customWidth="1"/>
    <col min="8196" max="8196" width="13.85546875" style="2" customWidth="1"/>
    <col min="8197" max="8197" width="13.7109375" style="2" customWidth="1"/>
    <col min="8198" max="8198" width="32.140625" style="2" customWidth="1"/>
    <col min="8199" max="8199" width="30.28515625" style="2" customWidth="1"/>
    <col min="8200" max="8200" width="18.28515625" style="2" customWidth="1"/>
    <col min="8201" max="8201" width="17.28515625" style="2" customWidth="1"/>
    <col min="8202" max="8202" width="13.7109375" style="2" customWidth="1"/>
    <col min="8203" max="8203" width="36.7109375" style="2" customWidth="1"/>
    <col min="8204" max="8204" width="45.28515625" style="2" customWidth="1"/>
    <col min="8205" max="8206" width="15.7109375" style="2" customWidth="1"/>
    <col min="8207" max="8208" width="16.28515625" style="2" customWidth="1"/>
    <col min="8209" max="8209" width="14.140625" style="2" customWidth="1"/>
    <col min="8210" max="8210" width="18.140625" style="2" customWidth="1"/>
    <col min="8211" max="8211" width="23.140625" style="2" customWidth="1"/>
    <col min="8212" max="8225" width="0" style="2" hidden="1" customWidth="1"/>
    <col min="8226" max="8226" width="11.42578125" style="2" customWidth="1"/>
    <col min="8227" max="8447" width="11.42578125" style="2"/>
    <col min="8448" max="8448" width="21.7109375" style="2" customWidth="1"/>
    <col min="8449" max="8449" width="32.28515625" style="2" customWidth="1"/>
    <col min="8450" max="8450" width="29" style="2" customWidth="1"/>
    <col min="8451" max="8451" width="17" style="2" customWidth="1"/>
    <col min="8452" max="8452" width="13.85546875" style="2" customWidth="1"/>
    <col min="8453" max="8453" width="13.7109375" style="2" customWidth="1"/>
    <col min="8454" max="8454" width="32.140625" style="2" customWidth="1"/>
    <col min="8455" max="8455" width="30.28515625" style="2" customWidth="1"/>
    <col min="8456" max="8456" width="18.28515625" style="2" customWidth="1"/>
    <col min="8457" max="8457" width="17.28515625" style="2" customWidth="1"/>
    <col min="8458" max="8458" width="13.7109375" style="2" customWidth="1"/>
    <col min="8459" max="8459" width="36.7109375" style="2" customWidth="1"/>
    <col min="8460" max="8460" width="45.28515625" style="2" customWidth="1"/>
    <col min="8461" max="8462" width="15.7109375" style="2" customWidth="1"/>
    <col min="8463" max="8464" width="16.28515625" style="2" customWidth="1"/>
    <col min="8465" max="8465" width="14.140625" style="2" customWidth="1"/>
    <col min="8466" max="8466" width="18.140625" style="2" customWidth="1"/>
    <col min="8467" max="8467" width="23.140625" style="2" customWidth="1"/>
    <col min="8468" max="8481" width="0" style="2" hidden="1" customWidth="1"/>
    <col min="8482" max="8482" width="11.42578125" style="2" customWidth="1"/>
    <col min="8483" max="8703" width="11.42578125" style="2"/>
    <col min="8704" max="8704" width="21.7109375" style="2" customWidth="1"/>
    <col min="8705" max="8705" width="32.28515625" style="2" customWidth="1"/>
    <col min="8706" max="8706" width="29" style="2" customWidth="1"/>
    <col min="8707" max="8707" width="17" style="2" customWidth="1"/>
    <col min="8708" max="8708" width="13.85546875" style="2" customWidth="1"/>
    <col min="8709" max="8709" width="13.7109375" style="2" customWidth="1"/>
    <col min="8710" max="8710" width="32.140625" style="2" customWidth="1"/>
    <col min="8711" max="8711" width="30.28515625" style="2" customWidth="1"/>
    <col min="8712" max="8712" width="18.28515625" style="2" customWidth="1"/>
    <col min="8713" max="8713" width="17.28515625" style="2" customWidth="1"/>
    <col min="8714" max="8714" width="13.7109375" style="2" customWidth="1"/>
    <col min="8715" max="8715" width="36.7109375" style="2" customWidth="1"/>
    <col min="8716" max="8716" width="45.28515625" style="2" customWidth="1"/>
    <col min="8717" max="8718" width="15.7109375" style="2" customWidth="1"/>
    <col min="8719" max="8720" width="16.28515625" style="2" customWidth="1"/>
    <col min="8721" max="8721" width="14.140625" style="2" customWidth="1"/>
    <col min="8722" max="8722" width="18.140625" style="2" customWidth="1"/>
    <col min="8723" max="8723" width="23.140625" style="2" customWidth="1"/>
    <col min="8724" max="8737" width="0" style="2" hidden="1" customWidth="1"/>
    <col min="8738" max="8738" width="11.42578125" style="2" customWidth="1"/>
    <col min="8739" max="8959" width="11.42578125" style="2"/>
    <col min="8960" max="8960" width="21.7109375" style="2" customWidth="1"/>
    <col min="8961" max="8961" width="32.28515625" style="2" customWidth="1"/>
    <col min="8962" max="8962" width="29" style="2" customWidth="1"/>
    <col min="8963" max="8963" width="17" style="2" customWidth="1"/>
    <col min="8964" max="8964" width="13.85546875" style="2" customWidth="1"/>
    <col min="8965" max="8965" width="13.7109375" style="2" customWidth="1"/>
    <col min="8966" max="8966" width="32.140625" style="2" customWidth="1"/>
    <col min="8967" max="8967" width="30.28515625" style="2" customWidth="1"/>
    <col min="8968" max="8968" width="18.28515625" style="2" customWidth="1"/>
    <col min="8969" max="8969" width="17.28515625" style="2" customWidth="1"/>
    <col min="8970" max="8970" width="13.7109375" style="2" customWidth="1"/>
    <col min="8971" max="8971" width="36.7109375" style="2" customWidth="1"/>
    <col min="8972" max="8972" width="45.28515625" style="2" customWidth="1"/>
    <col min="8973" max="8974" width="15.7109375" style="2" customWidth="1"/>
    <col min="8975" max="8976" width="16.28515625" style="2" customWidth="1"/>
    <col min="8977" max="8977" width="14.140625" style="2" customWidth="1"/>
    <col min="8978" max="8978" width="18.140625" style="2" customWidth="1"/>
    <col min="8979" max="8979" width="23.140625" style="2" customWidth="1"/>
    <col min="8980" max="8993" width="0" style="2" hidden="1" customWidth="1"/>
    <col min="8994" max="8994" width="11.42578125" style="2" customWidth="1"/>
    <col min="8995" max="9215" width="11.42578125" style="2"/>
    <col min="9216" max="9216" width="21.7109375" style="2" customWidth="1"/>
    <col min="9217" max="9217" width="32.28515625" style="2" customWidth="1"/>
    <col min="9218" max="9218" width="29" style="2" customWidth="1"/>
    <col min="9219" max="9219" width="17" style="2" customWidth="1"/>
    <col min="9220" max="9220" width="13.85546875" style="2" customWidth="1"/>
    <col min="9221" max="9221" width="13.7109375" style="2" customWidth="1"/>
    <col min="9222" max="9222" width="32.140625" style="2" customWidth="1"/>
    <col min="9223" max="9223" width="30.28515625" style="2" customWidth="1"/>
    <col min="9224" max="9224" width="18.28515625" style="2" customWidth="1"/>
    <col min="9225" max="9225" width="17.28515625" style="2" customWidth="1"/>
    <col min="9226" max="9226" width="13.7109375" style="2" customWidth="1"/>
    <col min="9227" max="9227" width="36.7109375" style="2" customWidth="1"/>
    <col min="9228" max="9228" width="45.28515625" style="2" customWidth="1"/>
    <col min="9229" max="9230" width="15.7109375" style="2" customWidth="1"/>
    <col min="9231" max="9232" width="16.28515625" style="2" customWidth="1"/>
    <col min="9233" max="9233" width="14.140625" style="2" customWidth="1"/>
    <col min="9234" max="9234" width="18.140625" style="2" customWidth="1"/>
    <col min="9235" max="9235" width="23.140625" style="2" customWidth="1"/>
    <col min="9236" max="9249" width="0" style="2" hidden="1" customWidth="1"/>
    <col min="9250" max="9250" width="11.42578125" style="2" customWidth="1"/>
    <col min="9251" max="9471" width="11.42578125" style="2"/>
    <col min="9472" max="9472" width="21.7109375" style="2" customWidth="1"/>
    <col min="9473" max="9473" width="32.28515625" style="2" customWidth="1"/>
    <col min="9474" max="9474" width="29" style="2" customWidth="1"/>
    <col min="9475" max="9475" width="17" style="2" customWidth="1"/>
    <col min="9476" max="9476" width="13.85546875" style="2" customWidth="1"/>
    <col min="9477" max="9477" width="13.7109375" style="2" customWidth="1"/>
    <col min="9478" max="9478" width="32.140625" style="2" customWidth="1"/>
    <col min="9479" max="9479" width="30.28515625" style="2" customWidth="1"/>
    <col min="9480" max="9480" width="18.28515625" style="2" customWidth="1"/>
    <col min="9481" max="9481" width="17.28515625" style="2" customWidth="1"/>
    <col min="9482" max="9482" width="13.7109375" style="2" customWidth="1"/>
    <col min="9483" max="9483" width="36.7109375" style="2" customWidth="1"/>
    <col min="9484" max="9484" width="45.28515625" style="2" customWidth="1"/>
    <col min="9485" max="9486" width="15.7109375" style="2" customWidth="1"/>
    <col min="9487" max="9488" width="16.28515625" style="2" customWidth="1"/>
    <col min="9489" max="9489" width="14.140625" style="2" customWidth="1"/>
    <col min="9490" max="9490" width="18.140625" style="2" customWidth="1"/>
    <col min="9491" max="9491" width="23.140625" style="2" customWidth="1"/>
    <col min="9492" max="9505" width="0" style="2" hidden="1" customWidth="1"/>
    <col min="9506" max="9506" width="11.42578125" style="2" customWidth="1"/>
    <col min="9507" max="9727" width="11.42578125" style="2"/>
    <col min="9728" max="9728" width="21.7109375" style="2" customWidth="1"/>
    <col min="9729" max="9729" width="32.28515625" style="2" customWidth="1"/>
    <col min="9730" max="9730" width="29" style="2" customWidth="1"/>
    <col min="9731" max="9731" width="17" style="2" customWidth="1"/>
    <col min="9732" max="9732" width="13.85546875" style="2" customWidth="1"/>
    <col min="9733" max="9733" width="13.7109375" style="2" customWidth="1"/>
    <col min="9734" max="9734" width="32.140625" style="2" customWidth="1"/>
    <col min="9735" max="9735" width="30.28515625" style="2" customWidth="1"/>
    <col min="9736" max="9736" width="18.28515625" style="2" customWidth="1"/>
    <col min="9737" max="9737" width="17.28515625" style="2" customWidth="1"/>
    <col min="9738" max="9738" width="13.7109375" style="2" customWidth="1"/>
    <col min="9739" max="9739" width="36.7109375" style="2" customWidth="1"/>
    <col min="9740" max="9740" width="45.28515625" style="2" customWidth="1"/>
    <col min="9741" max="9742" width="15.7109375" style="2" customWidth="1"/>
    <col min="9743" max="9744" width="16.28515625" style="2" customWidth="1"/>
    <col min="9745" max="9745" width="14.140625" style="2" customWidth="1"/>
    <col min="9746" max="9746" width="18.140625" style="2" customWidth="1"/>
    <col min="9747" max="9747" width="23.140625" style="2" customWidth="1"/>
    <col min="9748" max="9761" width="0" style="2" hidden="1" customWidth="1"/>
    <col min="9762" max="9762" width="11.42578125" style="2" customWidth="1"/>
    <col min="9763" max="9983" width="11.42578125" style="2"/>
    <col min="9984" max="9984" width="21.7109375" style="2" customWidth="1"/>
    <col min="9985" max="9985" width="32.28515625" style="2" customWidth="1"/>
    <col min="9986" max="9986" width="29" style="2" customWidth="1"/>
    <col min="9987" max="9987" width="17" style="2" customWidth="1"/>
    <col min="9988" max="9988" width="13.85546875" style="2" customWidth="1"/>
    <col min="9989" max="9989" width="13.7109375" style="2" customWidth="1"/>
    <col min="9990" max="9990" width="32.140625" style="2" customWidth="1"/>
    <col min="9991" max="9991" width="30.28515625" style="2" customWidth="1"/>
    <col min="9992" max="9992" width="18.28515625" style="2" customWidth="1"/>
    <col min="9993" max="9993" width="17.28515625" style="2" customWidth="1"/>
    <col min="9994" max="9994" width="13.7109375" style="2" customWidth="1"/>
    <col min="9995" max="9995" width="36.7109375" style="2" customWidth="1"/>
    <col min="9996" max="9996" width="45.28515625" style="2" customWidth="1"/>
    <col min="9997" max="9998" width="15.7109375" style="2" customWidth="1"/>
    <col min="9999" max="10000" width="16.28515625" style="2" customWidth="1"/>
    <col min="10001" max="10001" width="14.140625" style="2" customWidth="1"/>
    <col min="10002" max="10002" width="18.140625" style="2" customWidth="1"/>
    <col min="10003" max="10003" width="23.140625" style="2" customWidth="1"/>
    <col min="10004" max="10017" width="0" style="2" hidden="1" customWidth="1"/>
    <col min="10018" max="10018" width="11.42578125" style="2" customWidth="1"/>
    <col min="10019" max="10239" width="11.42578125" style="2"/>
    <col min="10240" max="10240" width="21.7109375" style="2" customWidth="1"/>
    <col min="10241" max="10241" width="32.28515625" style="2" customWidth="1"/>
    <col min="10242" max="10242" width="29" style="2" customWidth="1"/>
    <col min="10243" max="10243" width="17" style="2" customWidth="1"/>
    <col min="10244" max="10244" width="13.85546875" style="2" customWidth="1"/>
    <col min="10245" max="10245" width="13.7109375" style="2" customWidth="1"/>
    <col min="10246" max="10246" width="32.140625" style="2" customWidth="1"/>
    <col min="10247" max="10247" width="30.28515625" style="2" customWidth="1"/>
    <col min="10248" max="10248" width="18.28515625" style="2" customWidth="1"/>
    <col min="10249" max="10249" width="17.28515625" style="2" customWidth="1"/>
    <col min="10250" max="10250" width="13.7109375" style="2" customWidth="1"/>
    <col min="10251" max="10251" width="36.7109375" style="2" customWidth="1"/>
    <col min="10252" max="10252" width="45.28515625" style="2" customWidth="1"/>
    <col min="10253" max="10254" width="15.7109375" style="2" customWidth="1"/>
    <col min="10255" max="10256" width="16.28515625" style="2" customWidth="1"/>
    <col min="10257" max="10257" width="14.140625" style="2" customWidth="1"/>
    <col min="10258" max="10258" width="18.140625" style="2" customWidth="1"/>
    <col min="10259" max="10259" width="23.140625" style="2" customWidth="1"/>
    <col min="10260" max="10273" width="0" style="2" hidden="1" customWidth="1"/>
    <col min="10274" max="10274" width="11.42578125" style="2" customWidth="1"/>
    <col min="10275" max="10495" width="11.42578125" style="2"/>
    <col min="10496" max="10496" width="21.7109375" style="2" customWidth="1"/>
    <col min="10497" max="10497" width="32.28515625" style="2" customWidth="1"/>
    <col min="10498" max="10498" width="29" style="2" customWidth="1"/>
    <col min="10499" max="10499" width="17" style="2" customWidth="1"/>
    <col min="10500" max="10500" width="13.85546875" style="2" customWidth="1"/>
    <col min="10501" max="10501" width="13.7109375" style="2" customWidth="1"/>
    <col min="10502" max="10502" width="32.140625" style="2" customWidth="1"/>
    <col min="10503" max="10503" width="30.28515625" style="2" customWidth="1"/>
    <col min="10504" max="10504" width="18.28515625" style="2" customWidth="1"/>
    <col min="10505" max="10505" width="17.28515625" style="2" customWidth="1"/>
    <col min="10506" max="10506" width="13.7109375" style="2" customWidth="1"/>
    <col min="10507" max="10507" width="36.7109375" style="2" customWidth="1"/>
    <col min="10508" max="10508" width="45.28515625" style="2" customWidth="1"/>
    <col min="10509" max="10510" width="15.7109375" style="2" customWidth="1"/>
    <col min="10511" max="10512" width="16.28515625" style="2" customWidth="1"/>
    <col min="10513" max="10513" width="14.140625" style="2" customWidth="1"/>
    <col min="10514" max="10514" width="18.140625" style="2" customWidth="1"/>
    <col min="10515" max="10515" width="23.140625" style="2" customWidth="1"/>
    <col min="10516" max="10529" width="0" style="2" hidden="1" customWidth="1"/>
    <col min="10530" max="10530" width="11.42578125" style="2" customWidth="1"/>
    <col min="10531" max="10751" width="11.42578125" style="2"/>
    <col min="10752" max="10752" width="21.7109375" style="2" customWidth="1"/>
    <col min="10753" max="10753" width="32.28515625" style="2" customWidth="1"/>
    <col min="10754" max="10754" width="29" style="2" customWidth="1"/>
    <col min="10755" max="10755" width="17" style="2" customWidth="1"/>
    <col min="10756" max="10756" width="13.85546875" style="2" customWidth="1"/>
    <col min="10757" max="10757" width="13.7109375" style="2" customWidth="1"/>
    <col min="10758" max="10758" width="32.140625" style="2" customWidth="1"/>
    <col min="10759" max="10759" width="30.28515625" style="2" customWidth="1"/>
    <col min="10760" max="10760" width="18.28515625" style="2" customWidth="1"/>
    <col min="10761" max="10761" width="17.28515625" style="2" customWidth="1"/>
    <col min="10762" max="10762" width="13.7109375" style="2" customWidth="1"/>
    <col min="10763" max="10763" width="36.7109375" style="2" customWidth="1"/>
    <col min="10764" max="10764" width="45.28515625" style="2" customWidth="1"/>
    <col min="10765" max="10766" width="15.7109375" style="2" customWidth="1"/>
    <col min="10767" max="10768" width="16.28515625" style="2" customWidth="1"/>
    <col min="10769" max="10769" width="14.140625" style="2" customWidth="1"/>
    <col min="10770" max="10770" width="18.140625" style="2" customWidth="1"/>
    <col min="10771" max="10771" width="23.140625" style="2" customWidth="1"/>
    <col min="10772" max="10785" width="0" style="2" hidden="1" customWidth="1"/>
    <col min="10786" max="10786" width="11.42578125" style="2" customWidth="1"/>
    <col min="10787" max="11007" width="11.42578125" style="2"/>
    <col min="11008" max="11008" width="21.7109375" style="2" customWidth="1"/>
    <col min="11009" max="11009" width="32.28515625" style="2" customWidth="1"/>
    <col min="11010" max="11010" width="29" style="2" customWidth="1"/>
    <col min="11011" max="11011" width="17" style="2" customWidth="1"/>
    <col min="11012" max="11012" width="13.85546875" style="2" customWidth="1"/>
    <col min="11013" max="11013" width="13.7109375" style="2" customWidth="1"/>
    <col min="11014" max="11014" width="32.140625" style="2" customWidth="1"/>
    <col min="11015" max="11015" width="30.28515625" style="2" customWidth="1"/>
    <col min="11016" max="11016" width="18.28515625" style="2" customWidth="1"/>
    <col min="11017" max="11017" width="17.28515625" style="2" customWidth="1"/>
    <col min="11018" max="11018" width="13.7109375" style="2" customWidth="1"/>
    <col min="11019" max="11019" width="36.7109375" style="2" customWidth="1"/>
    <col min="11020" max="11020" width="45.28515625" style="2" customWidth="1"/>
    <col min="11021" max="11022" width="15.7109375" style="2" customWidth="1"/>
    <col min="11023" max="11024" width="16.28515625" style="2" customWidth="1"/>
    <col min="11025" max="11025" width="14.140625" style="2" customWidth="1"/>
    <col min="11026" max="11026" width="18.140625" style="2" customWidth="1"/>
    <col min="11027" max="11027" width="23.140625" style="2" customWidth="1"/>
    <col min="11028" max="11041" width="0" style="2" hidden="1" customWidth="1"/>
    <col min="11042" max="11042" width="11.42578125" style="2" customWidth="1"/>
    <col min="11043" max="11263" width="11.42578125" style="2"/>
    <col min="11264" max="11264" width="21.7109375" style="2" customWidth="1"/>
    <col min="11265" max="11265" width="32.28515625" style="2" customWidth="1"/>
    <col min="11266" max="11266" width="29" style="2" customWidth="1"/>
    <col min="11267" max="11267" width="17" style="2" customWidth="1"/>
    <col min="11268" max="11268" width="13.85546875" style="2" customWidth="1"/>
    <col min="11269" max="11269" width="13.7109375" style="2" customWidth="1"/>
    <col min="11270" max="11270" width="32.140625" style="2" customWidth="1"/>
    <col min="11271" max="11271" width="30.28515625" style="2" customWidth="1"/>
    <col min="11272" max="11272" width="18.28515625" style="2" customWidth="1"/>
    <col min="11273" max="11273" width="17.28515625" style="2" customWidth="1"/>
    <col min="11274" max="11274" width="13.7109375" style="2" customWidth="1"/>
    <col min="11275" max="11275" width="36.7109375" style="2" customWidth="1"/>
    <col min="11276" max="11276" width="45.28515625" style="2" customWidth="1"/>
    <col min="11277" max="11278" width="15.7109375" style="2" customWidth="1"/>
    <col min="11279" max="11280" width="16.28515625" style="2" customWidth="1"/>
    <col min="11281" max="11281" width="14.140625" style="2" customWidth="1"/>
    <col min="11282" max="11282" width="18.140625" style="2" customWidth="1"/>
    <col min="11283" max="11283" width="23.140625" style="2" customWidth="1"/>
    <col min="11284" max="11297" width="0" style="2" hidden="1" customWidth="1"/>
    <col min="11298" max="11298" width="11.42578125" style="2" customWidth="1"/>
    <col min="11299" max="11519" width="11.42578125" style="2"/>
    <col min="11520" max="11520" width="21.7109375" style="2" customWidth="1"/>
    <col min="11521" max="11521" width="32.28515625" style="2" customWidth="1"/>
    <col min="11522" max="11522" width="29" style="2" customWidth="1"/>
    <col min="11523" max="11523" width="17" style="2" customWidth="1"/>
    <col min="11524" max="11524" width="13.85546875" style="2" customWidth="1"/>
    <col min="11525" max="11525" width="13.7109375" style="2" customWidth="1"/>
    <col min="11526" max="11526" width="32.140625" style="2" customWidth="1"/>
    <col min="11527" max="11527" width="30.28515625" style="2" customWidth="1"/>
    <col min="11528" max="11528" width="18.28515625" style="2" customWidth="1"/>
    <col min="11529" max="11529" width="17.28515625" style="2" customWidth="1"/>
    <col min="11530" max="11530" width="13.7109375" style="2" customWidth="1"/>
    <col min="11531" max="11531" width="36.7109375" style="2" customWidth="1"/>
    <col min="11532" max="11532" width="45.28515625" style="2" customWidth="1"/>
    <col min="11533" max="11534" width="15.7109375" style="2" customWidth="1"/>
    <col min="11535" max="11536" width="16.28515625" style="2" customWidth="1"/>
    <col min="11537" max="11537" width="14.140625" style="2" customWidth="1"/>
    <col min="11538" max="11538" width="18.140625" style="2" customWidth="1"/>
    <col min="11539" max="11539" width="23.140625" style="2" customWidth="1"/>
    <col min="11540" max="11553" width="0" style="2" hidden="1" customWidth="1"/>
    <col min="11554" max="11554" width="11.42578125" style="2" customWidth="1"/>
    <col min="11555" max="11775" width="11.42578125" style="2"/>
    <col min="11776" max="11776" width="21.7109375" style="2" customWidth="1"/>
    <col min="11777" max="11777" width="32.28515625" style="2" customWidth="1"/>
    <col min="11778" max="11778" width="29" style="2" customWidth="1"/>
    <col min="11779" max="11779" width="17" style="2" customWidth="1"/>
    <col min="11780" max="11780" width="13.85546875" style="2" customWidth="1"/>
    <col min="11781" max="11781" width="13.7109375" style="2" customWidth="1"/>
    <col min="11782" max="11782" width="32.140625" style="2" customWidth="1"/>
    <col min="11783" max="11783" width="30.28515625" style="2" customWidth="1"/>
    <col min="11784" max="11784" width="18.28515625" style="2" customWidth="1"/>
    <col min="11785" max="11785" width="17.28515625" style="2" customWidth="1"/>
    <col min="11786" max="11786" width="13.7109375" style="2" customWidth="1"/>
    <col min="11787" max="11787" width="36.7109375" style="2" customWidth="1"/>
    <col min="11788" max="11788" width="45.28515625" style="2" customWidth="1"/>
    <col min="11789" max="11790" width="15.7109375" style="2" customWidth="1"/>
    <col min="11791" max="11792" width="16.28515625" style="2" customWidth="1"/>
    <col min="11793" max="11793" width="14.140625" style="2" customWidth="1"/>
    <col min="11794" max="11794" width="18.140625" style="2" customWidth="1"/>
    <col min="11795" max="11795" width="23.140625" style="2" customWidth="1"/>
    <col min="11796" max="11809" width="0" style="2" hidden="1" customWidth="1"/>
    <col min="11810" max="11810" width="11.42578125" style="2" customWidth="1"/>
    <col min="11811" max="12031" width="11.42578125" style="2"/>
    <col min="12032" max="12032" width="21.7109375" style="2" customWidth="1"/>
    <col min="12033" max="12033" width="32.28515625" style="2" customWidth="1"/>
    <col min="12034" max="12034" width="29" style="2" customWidth="1"/>
    <col min="12035" max="12035" width="17" style="2" customWidth="1"/>
    <col min="12036" max="12036" width="13.85546875" style="2" customWidth="1"/>
    <col min="12037" max="12037" width="13.7109375" style="2" customWidth="1"/>
    <col min="12038" max="12038" width="32.140625" style="2" customWidth="1"/>
    <col min="12039" max="12039" width="30.28515625" style="2" customWidth="1"/>
    <col min="12040" max="12040" width="18.28515625" style="2" customWidth="1"/>
    <col min="12041" max="12041" width="17.28515625" style="2" customWidth="1"/>
    <col min="12042" max="12042" width="13.7109375" style="2" customWidth="1"/>
    <col min="12043" max="12043" width="36.7109375" style="2" customWidth="1"/>
    <col min="12044" max="12044" width="45.28515625" style="2" customWidth="1"/>
    <col min="12045" max="12046" width="15.7109375" style="2" customWidth="1"/>
    <col min="12047" max="12048" width="16.28515625" style="2" customWidth="1"/>
    <col min="12049" max="12049" width="14.140625" style="2" customWidth="1"/>
    <col min="12050" max="12050" width="18.140625" style="2" customWidth="1"/>
    <col min="12051" max="12051" width="23.140625" style="2" customWidth="1"/>
    <col min="12052" max="12065" width="0" style="2" hidden="1" customWidth="1"/>
    <col min="12066" max="12066" width="11.42578125" style="2" customWidth="1"/>
    <col min="12067" max="12287" width="11.42578125" style="2"/>
    <col min="12288" max="12288" width="21.7109375" style="2" customWidth="1"/>
    <col min="12289" max="12289" width="32.28515625" style="2" customWidth="1"/>
    <col min="12290" max="12290" width="29" style="2" customWidth="1"/>
    <col min="12291" max="12291" width="17" style="2" customWidth="1"/>
    <col min="12292" max="12292" width="13.85546875" style="2" customWidth="1"/>
    <col min="12293" max="12293" width="13.7109375" style="2" customWidth="1"/>
    <col min="12294" max="12294" width="32.140625" style="2" customWidth="1"/>
    <col min="12295" max="12295" width="30.28515625" style="2" customWidth="1"/>
    <col min="12296" max="12296" width="18.28515625" style="2" customWidth="1"/>
    <col min="12297" max="12297" width="17.28515625" style="2" customWidth="1"/>
    <col min="12298" max="12298" width="13.7109375" style="2" customWidth="1"/>
    <col min="12299" max="12299" width="36.7109375" style="2" customWidth="1"/>
    <col min="12300" max="12300" width="45.28515625" style="2" customWidth="1"/>
    <col min="12301" max="12302" width="15.7109375" style="2" customWidth="1"/>
    <col min="12303" max="12304" width="16.28515625" style="2" customWidth="1"/>
    <col min="12305" max="12305" width="14.140625" style="2" customWidth="1"/>
    <col min="12306" max="12306" width="18.140625" style="2" customWidth="1"/>
    <col min="12307" max="12307" width="23.140625" style="2" customWidth="1"/>
    <col min="12308" max="12321" width="0" style="2" hidden="1" customWidth="1"/>
    <col min="12322" max="12322" width="11.42578125" style="2" customWidth="1"/>
    <col min="12323" max="12543" width="11.42578125" style="2"/>
    <col min="12544" max="12544" width="21.7109375" style="2" customWidth="1"/>
    <col min="12545" max="12545" width="32.28515625" style="2" customWidth="1"/>
    <col min="12546" max="12546" width="29" style="2" customWidth="1"/>
    <col min="12547" max="12547" width="17" style="2" customWidth="1"/>
    <col min="12548" max="12548" width="13.85546875" style="2" customWidth="1"/>
    <col min="12549" max="12549" width="13.7109375" style="2" customWidth="1"/>
    <col min="12550" max="12550" width="32.140625" style="2" customWidth="1"/>
    <col min="12551" max="12551" width="30.28515625" style="2" customWidth="1"/>
    <col min="12552" max="12552" width="18.28515625" style="2" customWidth="1"/>
    <col min="12553" max="12553" width="17.28515625" style="2" customWidth="1"/>
    <col min="12554" max="12554" width="13.7109375" style="2" customWidth="1"/>
    <col min="12555" max="12555" width="36.7109375" style="2" customWidth="1"/>
    <col min="12556" max="12556" width="45.28515625" style="2" customWidth="1"/>
    <col min="12557" max="12558" width="15.7109375" style="2" customWidth="1"/>
    <col min="12559" max="12560" width="16.28515625" style="2" customWidth="1"/>
    <col min="12561" max="12561" width="14.140625" style="2" customWidth="1"/>
    <col min="12562" max="12562" width="18.140625" style="2" customWidth="1"/>
    <col min="12563" max="12563" width="23.140625" style="2" customWidth="1"/>
    <col min="12564" max="12577" width="0" style="2" hidden="1" customWidth="1"/>
    <col min="12578" max="12578" width="11.42578125" style="2" customWidth="1"/>
    <col min="12579" max="12799" width="11.42578125" style="2"/>
    <col min="12800" max="12800" width="21.7109375" style="2" customWidth="1"/>
    <col min="12801" max="12801" width="32.28515625" style="2" customWidth="1"/>
    <col min="12802" max="12802" width="29" style="2" customWidth="1"/>
    <col min="12803" max="12803" width="17" style="2" customWidth="1"/>
    <col min="12804" max="12804" width="13.85546875" style="2" customWidth="1"/>
    <col min="12805" max="12805" width="13.7109375" style="2" customWidth="1"/>
    <col min="12806" max="12806" width="32.140625" style="2" customWidth="1"/>
    <col min="12807" max="12807" width="30.28515625" style="2" customWidth="1"/>
    <col min="12808" max="12808" width="18.28515625" style="2" customWidth="1"/>
    <col min="12809" max="12809" width="17.28515625" style="2" customWidth="1"/>
    <col min="12810" max="12810" width="13.7109375" style="2" customWidth="1"/>
    <col min="12811" max="12811" width="36.7109375" style="2" customWidth="1"/>
    <col min="12812" max="12812" width="45.28515625" style="2" customWidth="1"/>
    <col min="12813" max="12814" width="15.7109375" style="2" customWidth="1"/>
    <col min="12815" max="12816" width="16.28515625" style="2" customWidth="1"/>
    <col min="12817" max="12817" width="14.140625" style="2" customWidth="1"/>
    <col min="12818" max="12818" width="18.140625" style="2" customWidth="1"/>
    <col min="12819" max="12819" width="23.140625" style="2" customWidth="1"/>
    <col min="12820" max="12833" width="0" style="2" hidden="1" customWidth="1"/>
    <col min="12834" max="12834" width="11.42578125" style="2" customWidth="1"/>
    <col min="12835" max="13055" width="11.42578125" style="2"/>
    <col min="13056" max="13056" width="21.7109375" style="2" customWidth="1"/>
    <col min="13057" max="13057" width="32.28515625" style="2" customWidth="1"/>
    <col min="13058" max="13058" width="29" style="2" customWidth="1"/>
    <col min="13059" max="13059" width="17" style="2" customWidth="1"/>
    <col min="13060" max="13060" width="13.85546875" style="2" customWidth="1"/>
    <col min="13061" max="13061" width="13.7109375" style="2" customWidth="1"/>
    <col min="13062" max="13062" width="32.140625" style="2" customWidth="1"/>
    <col min="13063" max="13063" width="30.28515625" style="2" customWidth="1"/>
    <col min="13064" max="13064" width="18.28515625" style="2" customWidth="1"/>
    <col min="13065" max="13065" width="17.28515625" style="2" customWidth="1"/>
    <col min="13066" max="13066" width="13.7109375" style="2" customWidth="1"/>
    <col min="13067" max="13067" width="36.7109375" style="2" customWidth="1"/>
    <col min="13068" max="13068" width="45.28515625" style="2" customWidth="1"/>
    <col min="13069" max="13070" width="15.7109375" style="2" customWidth="1"/>
    <col min="13071" max="13072" width="16.28515625" style="2" customWidth="1"/>
    <col min="13073" max="13073" width="14.140625" style="2" customWidth="1"/>
    <col min="13074" max="13074" width="18.140625" style="2" customWidth="1"/>
    <col min="13075" max="13075" width="23.140625" style="2" customWidth="1"/>
    <col min="13076" max="13089" width="0" style="2" hidden="1" customWidth="1"/>
    <col min="13090" max="13090" width="11.42578125" style="2" customWidth="1"/>
    <col min="13091" max="13311" width="11.42578125" style="2"/>
    <col min="13312" max="13312" width="21.7109375" style="2" customWidth="1"/>
    <col min="13313" max="13313" width="32.28515625" style="2" customWidth="1"/>
    <col min="13314" max="13314" width="29" style="2" customWidth="1"/>
    <col min="13315" max="13315" width="17" style="2" customWidth="1"/>
    <col min="13316" max="13316" width="13.85546875" style="2" customWidth="1"/>
    <col min="13317" max="13317" width="13.7109375" style="2" customWidth="1"/>
    <col min="13318" max="13318" width="32.140625" style="2" customWidth="1"/>
    <col min="13319" max="13319" width="30.28515625" style="2" customWidth="1"/>
    <col min="13320" max="13320" width="18.28515625" style="2" customWidth="1"/>
    <col min="13321" max="13321" width="17.28515625" style="2" customWidth="1"/>
    <col min="13322" max="13322" width="13.7109375" style="2" customWidth="1"/>
    <col min="13323" max="13323" width="36.7109375" style="2" customWidth="1"/>
    <col min="13324" max="13324" width="45.28515625" style="2" customWidth="1"/>
    <col min="13325" max="13326" width="15.7109375" style="2" customWidth="1"/>
    <col min="13327" max="13328" width="16.28515625" style="2" customWidth="1"/>
    <col min="13329" max="13329" width="14.140625" style="2" customWidth="1"/>
    <col min="13330" max="13330" width="18.140625" style="2" customWidth="1"/>
    <col min="13331" max="13331" width="23.140625" style="2" customWidth="1"/>
    <col min="13332" max="13345" width="0" style="2" hidden="1" customWidth="1"/>
    <col min="13346" max="13346" width="11.42578125" style="2" customWidth="1"/>
    <col min="13347" max="13567" width="11.42578125" style="2"/>
    <col min="13568" max="13568" width="21.7109375" style="2" customWidth="1"/>
    <col min="13569" max="13569" width="32.28515625" style="2" customWidth="1"/>
    <col min="13570" max="13570" width="29" style="2" customWidth="1"/>
    <col min="13571" max="13571" width="17" style="2" customWidth="1"/>
    <col min="13572" max="13572" width="13.85546875" style="2" customWidth="1"/>
    <col min="13573" max="13573" width="13.7109375" style="2" customWidth="1"/>
    <col min="13574" max="13574" width="32.140625" style="2" customWidth="1"/>
    <col min="13575" max="13575" width="30.28515625" style="2" customWidth="1"/>
    <col min="13576" max="13576" width="18.28515625" style="2" customWidth="1"/>
    <col min="13577" max="13577" width="17.28515625" style="2" customWidth="1"/>
    <col min="13578" max="13578" width="13.7109375" style="2" customWidth="1"/>
    <col min="13579" max="13579" width="36.7109375" style="2" customWidth="1"/>
    <col min="13580" max="13580" width="45.28515625" style="2" customWidth="1"/>
    <col min="13581" max="13582" width="15.7109375" style="2" customWidth="1"/>
    <col min="13583" max="13584" width="16.28515625" style="2" customWidth="1"/>
    <col min="13585" max="13585" width="14.140625" style="2" customWidth="1"/>
    <col min="13586" max="13586" width="18.140625" style="2" customWidth="1"/>
    <col min="13587" max="13587" width="23.140625" style="2" customWidth="1"/>
    <col min="13588" max="13601" width="0" style="2" hidden="1" customWidth="1"/>
    <col min="13602" max="13602" width="11.42578125" style="2" customWidth="1"/>
    <col min="13603" max="13823" width="11.42578125" style="2"/>
    <col min="13824" max="13824" width="21.7109375" style="2" customWidth="1"/>
    <col min="13825" max="13825" width="32.28515625" style="2" customWidth="1"/>
    <col min="13826" max="13826" width="29" style="2" customWidth="1"/>
    <col min="13827" max="13827" width="17" style="2" customWidth="1"/>
    <col min="13828" max="13828" width="13.85546875" style="2" customWidth="1"/>
    <col min="13829" max="13829" width="13.7109375" style="2" customWidth="1"/>
    <col min="13830" max="13830" width="32.140625" style="2" customWidth="1"/>
    <col min="13831" max="13831" width="30.28515625" style="2" customWidth="1"/>
    <col min="13832" max="13832" width="18.28515625" style="2" customWidth="1"/>
    <col min="13833" max="13833" width="17.28515625" style="2" customWidth="1"/>
    <col min="13834" max="13834" width="13.7109375" style="2" customWidth="1"/>
    <col min="13835" max="13835" width="36.7109375" style="2" customWidth="1"/>
    <col min="13836" max="13836" width="45.28515625" style="2" customWidth="1"/>
    <col min="13837" max="13838" width="15.7109375" style="2" customWidth="1"/>
    <col min="13839" max="13840" width="16.28515625" style="2" customWidth="1"/>
    <col min="13841" max="13841" width="14.140625" style="2" customWidth="1"/>
    <col min="13842" max="13842" width="18.140625" style="2" customWidth="1"/>
    <col min="13843" max="13843" width="23.140625" style="2" customWidth="1"/>
    <col min="13844" max="13857" width="0" style="2" hidden="1" customWidth="1"/>
    <col min="13858" max="13858" width="11.42578125" style="2" customWidth="1"/>
    <col min="13859" max="14079" width="11.42578125" style="2"/>
    <col min="14080" max="14080" width="21.7109375" style="2" customWidth="1"/>
    <col min="14081" max="14081" width="32.28515625" style="2" customWidth="1"/>
    <col min="14082" max="14082" width="29" style="2" customWidth="1"/>
    <col min="14083" max="14083" width="17" style="2" customWidth="1"/>
    <col min="14084" max="14084" width="13.85546875" style="2" customWidth="1"/>
    <col min="14085" max="14085" width="13.7109375" style="2" customWidth="1"/>
    <col min="14086" max="14086" width="32.140625" style="2" customWidth="1"/>
    <col min="14087" max="14087" width="30.28515625" style="2" customWidth="1"/>
    <col min="14088" max="14088" width="18.28515625" style="2" customWidth="1"/>
    <col min="14089" max="14089" width="17.28515625" style="2" customWidth="1"/>
    <col min="14090" max="14090" width="13.7109375" style="2" customWidth="1"/>
    <col min="14091" max="14091" width="36.7109375" style="2" customWidth="1"/>
    <col min="14092" max="14092" width="45.28515625" style="2" customWidth="1"/>
    <col min="14093" max="14094" width="15.7109375" style="2" customWidth="1"/>
    <col min="14095" max="14096" width="16.28515625" style="2" customWidth="1"/>
    <col min="14097" max="14097" width="14.140625" style="2" customWidth="1"/>
    <col min="14098" max="14098" width="18.140625" style="2" customWidth="1"/>
    <col min="14099" max="14099" width="23.140625" style="2" customWidth="1"/>
    <col min="14100" max="14113" width="0" style="2" hidden="1" customWidth="1"/>
    <col min="14114" max="14114" width="11.42578125" style="2" customWidth="1"/>
    <col min="14115" max="14335" width="11.42578125" style="2"/>
    <col min="14336" max="14336" width="21.7109375" style="2" customWidth="1"/>
    <col min="14337" max="14337" width="32.28515625" style="2" customWidth="1"/>
    <col min="14338" max="14338" width="29" style="2" customWidth="1"/>
    <col min="14339" max="14339" width="17" style="2" customWidth="1"/>
    <col min="14340" max="14340" width="13.85546875" style="2" customWidth="1"/>
    <col min="14341" max="14341" width="13.7109375" style="2" customWidth="1"/>
    <col min="14342" max="14342" width="32.140625" style="2" customWidth="1"/>
    <col min="14343" max="14343" width="30.28515625" style="2" customWidth="1"/>
    <col min="14344" max="14344" width="18.28515625" style="2" customWidth="1"/>
    <col min="14345" max="14345" width="17.28515625" style="2" customWidth="1"/>
    <col min="14346" max="14346" width="13.7109375" style="2" customWidth="1"/>
    <col min="14347" max="14347" width="36.7109375" style="2" customWidth="1"/>
    <col min="14348" max="14348" width="45.28515625" style="2" customWidth="1"/>
    <col min="14349" max="14350" width="15.7109375" style="2" customWidth="1"/>
    <col min="14351" max="14352" width="16.28515625" style="2" customWidth="1"/>
    <col min="14353" max="14353" width="14.140625" style="2" customWidth="1"/>
    <col min="14354" max="14354" width="18.140625" style="2" customWidth="1"/>
    <col min="14355" max="14355" width="23.140625" style="2" customWidth="1"/>
    <col min="14356" max="14369" width="0" style="2" hidden="1" customWidth="1"/>
    <col min="14370" max="14370" width="11.42578125" style="2" customWidth="1"/>
    <col min="14371" max="14591" width="11.42578125" style="2"/>
    <col min="14592" max="14592" width="21.7109375" style="2" customWidth="1"/>
    <col min="14593" max="14593" width="32.28515625" style="2" customWidth="1"/>
    <col min="14594" max="14594" width="29" style="2" customWidth="1"/>
    <col min="14595" max="14595" width="17" style="2" customWidth="1"/>
    <col min="14596" max="14596" width="13.85546875" style="2" customWidth="1"/>
    <col min="14597" max="14597" width="13.7109375" style="2" customWidth="1"/>
    <col min="14598" max="14598" width="32.140625" style="2" customWidth="1"/>
    <col min="14599" max="14599" width="30.28515625" style="2" customWidth="1"/>
    <col min="14600" max="14600" width="18.28515625" style="2" customWidth="1"/>
    <col min="14601" max="14601" width="17.28515625" style="2" customWidth="1"/>
    <col min="14602" max="14602" width="13.7109375" style="2" customWidth="1"/>
    <col min="14603" max="14603" width="36.7109375" style="2" customWidth="1"/>
    <col min="14604" max="14604" width="45.28515625" style="2" customWidth="1"/>
    <col min="14605" max="14606" width="15.7109375" style="2" customWidth="1"/>
    <col min="14607" max="14608" width="16.28515625" style="2" customWidth="1"/>
    <col min="14609" max="14609" width="14.140625" style="2" customWidth="1"/>
    <col min="14610" max="14610" width="18.140625" style="2" customWidth="1"/>
    <col min="14611" max="14611" width="23.140625" style="2" customWidth="1"/>
    <col min="14612" max="14625" width="0" style="2" hidden="1" customWidth="1"/>
    <col min="14626" max="14626" width="11.42578125" style="2" customWidth="1"/>
    <col min="14627" max="14847" width="11.42578125" style="2"/>
    <col min="14848" max="14848" width="21.7109375" style="2" customWidth="1"/>
    <col min="14849" max="14849" width="32.28515625" style="2" customWidth="1"/>
    <col min="14850" max="14850" width="29" style="2" customWidth="1"/>
    <col min="14851" max="14851" width="17" style="2" customWidth="1"/>
    <col min="14852" max="14852" width="13.85546875" style="2" customWidth="1"/>
    <col min="14853" max="14853" width="13.7109375" style="2" customWidth="1"/>
    <col min="14854" max="14854" width="32.140625" style="2" customWidth="1"/>
    <col min="14855" max="14855" width="30.28515625" style="2" customWidth="1"/>
    <col min="14856" max="14856" width="18.28515625" style="2" customWidth="1"/>
    <col min="14857" max="14857" width="17.28515625" style="2" customWidth="1"/>
    <col min="14858" max="14858" width="13.7109375" style="2" customWidth="1"/>
    <col min="14859" max="14859" width="36.7109375" style="2" customWidth="1"/>
    <col min="14860" max="14860" width="45.28515625" style="2" customWidth="1"/>
    <col min="14861" max="14862" width="15.7109375" style="2" customWidth="1"/>
    <col min="14863" max="14864" width="16.28515625" style="2" customWidth="1"/>
    <col min="14865" max="14865" width="14.140625" style="2" customWidth="1"/>
    <col min="14866" max="14866" width="18.140625" style="2" customWidth="1"/>
    <col min="14867" max="14867" width="23.140625" style="2" customWidth="1"/>
    <col min="14868" max="14881" width="0" style="2" hidden="1" customWidth="1"/>
    <col min="14882" max="14882" width="11.42578125" style="2" customWidth="1"/>
    <col min="14883" max="15103" width="11.42578125" style="2"/>
    <col min="15104" max="15104" width="21.7109375" style="2" customWidth="1"/>
    <col min="15105" max="15105" width="32.28515625" style="2" customWidth="1"/>
    <col min="15106" max="15106" width="29" style="2" customWidth="1"/>
    <col min="15107" max="15107" width="17" style="2" customWidth="1"/>
    <col min="15108" max="15108" width="13.85546875" style="2" customWidth="1"/>
    <col min="15109" max="15109" width="13.7109375" style="2" customWidth="1"/>
    <col min="15110" max="15110" width="32.140625" style="2" customWidth="1"/>
    <col min="15111" max="15111" width="30.28515625" style="2" customWidth="1"/>
    <col min="15112" max="15112" width="18.28515625" style="2" customWidth="1"/>
    <col min="15113" max="15113" width="17.28515625" style="2" customWidth="1"/>
    <col min="15114" max="15114" width="13.7109375" style="2" customWidth="1"/>
    <col min="15115" max="15115" width="36.7109375" style="2" customWidth="1"/>
    <col min="15116" max="15116" width="45.28515625" style="2" customWidth="1"/>
    <col min="15117" max="15118" width="15.7109375" style="2" customWidth="1"/>
    <col min="15119" max="15120" width="16.28515625" style="2" customWidth="1"/>
    <col min="15121" max="15121" width="14.140625" style="2" customWidth="1"/>
    <col min="15122" max="15122" width="18.140625" style="2" customWidth="1"/>
    <col min="15123" max="15123" width="23.140625" style="2" customWidth="1"/>
    <col min="15124" max="15137" width="0" style="2" hidden="1" customWidth="1"/>
    <col min="15138" max="15138" width="11.42578125" style="2" customWidth="1"/>
    <col min="15139" max="15359" width="11.42578125" style="2"/>
    <col min="15360" max="15360" width="21.7109375" style="2" customWidth="1"/>
    <col min="15361" max="15361" width="32.28515625" style="2" customWidth="1"/>
    <col min="15362" max="15362" width="29" style="2" customWidth="1"/>
    <col min="15363" max="15363" width="17" style="2" customWidth="1"/>
    <col min="15364" max="15364" width="13.85546875" style="2" customWidth="1"/>
    <col min="15365" max="15365" width="13.7109375" style="2" customWidth="1"/>
    <col min="15366" max="15366" width="32.140625" style="2" customWidth="1"/>
    <col min="15367" max="15367" width="30.28515625" style="2" customWidth="1"/>
    <col min="15368" max="15368" width="18.28515625" style="2" customWidth="1"/>
    <col min="15369" max="15369" width="17.28515625" style="2" customWidth="1"/>
    <col min="15370" max="15370" width="13.7109375" style="2" customWidth="1"/>
    <col min="15371" max="15371" width="36.7109375" style="2" customWidth="1"/>
    <col min="15372" max="15372" width="45.28515625" style="2" customWidth="1"/>
    <col min="15373" max="15374" width="15.7109375" style="2" customWidth="1"/>
    <col min="15375" max="15376" width="16.28515625" style="2" customWidth="1"/>
    <col min="15377" max="15377" width="14.140625" style="2" customWidth="1"/>
    <col min="15378" max="15378" width="18.140625" style="2" customWidth="1"/>
    <col min="15379" max="15379" width="23.140625" style="2" customWidth="1"/>
    <col min="15380" max="15393" width="0" style="2" hidden="1" customWidth="1"/>
    <col min="15394" max="15394" width="11.42578125" style="2" customWidth="1"/>
    <col min="15395" max="15615" width="11.42578125" style="2"/>
    <col min="15616" max="15616" width="21.7109375" style="2" customWidth="1"/>
    <col min="15617" max="15617" width="32.28515625" style="2" customWidth="1"/>
    <col min="15618" max="15618" width="29" style="2" customWidth="1"/>
    <col min="15619" max="15619" width="17" style="2" customWidth="1"/>
    <col min="15620" max="15620" width="13.85546875" style="2" customWidth="1"/>
    <col min="15621" max="15621" width="13.7109375" style="2" customWidth="1"/>
    <col min="15622" max="15622" width="32.140625" style="2" customWidth="1"/>
    <col min="15623" max="15623" width="30.28515625" style="2" customWidth="1"/>
    <col min="15624" max="15624" width="18.28515625" style="2" customWidth="1"/>
    <col min="15625" max="15625" width="17.28515625" style="2" customWidth="1"/>
    <col min="15626" max="15626" width="13.7109375" style="2" customWidth="1"/>
    <col min="15627" max="15627" width="36.7109375" style="2" customWidth="1"/>
    <col min="15628" max="15628" width="45.28515625" style="2" customWidth="1"/>
    <col min="15629" max="15630" width="15.7109375" style="2" customWidth="1"/>
    <col min="15631" max="15632" width="16.28515625" style="2" customWidth="1"/>
    <col min="15633" max="15633" width="14.140625" style="2" customWidth="1"/>
    <col min="15634" max="15634" width="18.140625" style="2" customWidth="1"/>
    <col min="15635" max="15635" width="23.140625" style="2" customWidth="1"/>
    <col min="15636" max="15649" width="0" style="2" hidden="1" customWidth="1"/>
    <col min="15650" max="15650" width="11.42578125" style="2" customWidth="1"/>
    <col min="15651" max="15871" width="11.42578125" style="2"/>
    <col min="15872" max="15872" width="21.7109375" style="2" customWidth="1"/>
    <col min="15873" max="15873" width="32.28515625" style="2" customWidth="1"/>
    <col min="15874" max="15874" width="29" style="2" customWidth="1"/>
    <col min="15875" max="15875" width="17" style="2" customWidth="1"/>
    <col min="15876" max="15876" width="13.85546875" style="2" customWidth="1"/>
    <col min="15877" max="15877" width="13.7109375" style="2" customWidth="1"/>
    <col min="15878" max="15878" width="32.140625" style="2" customWidth="1"/>
    <col min="15879" max="15879" width="30.28515625" style="2" customWidth="1"/>
    <col min="15880" max="15880" width="18.28515625" style="2" customWidth="1"/>
    <col min="15881" max="15881" width="17.28515625" style="2" customWidth="1"/>
    <col min="15882" max="15882" width="13.7109375" style="2" customWidth="1"/>
    <col min="15883" max="15883" width="36.7109375" style="2" customWidth="1"/>
    <col min="15884" max="15884" width="45.28515625" style="2" customWidth="1"/>
    <col min="15885" max="15886" width="15.7109375" style="2" customWidth="1"/>
    <col min="15887" max="15888" width="16.28515625" style="2" customWidth="1"/>
    <col min="15889" max="15889" width="14.140625" style="2" customWidth="1"/>
    <col min="15890" max="15890" width="18.140625" style="2" customWidth="1"/>
    <col min="15891" max="15891" width="23.140625" style="2" customWidth="1"/>
    <col min="15892" max="15905" width="0" style="2" hidden="1" customWidth="1"/>
    <col min="15906" max="15906" width="11.42578125" style="2" customWidth="1"/>
    <col min="15907" max="16127" width="11.42578125" style="2"/>
    <col min="16128" max="16128" width="21.7109375" style="2" customWidth="1"/>
    <col min="16129" max="16129" width="32.28515625" style="2" customWidth="1"/>
    <col min="16130" max="16130" width="29" style="2" customWidth="1"/>
    <col min="16131" max="16131" width="17" style="2" customWidth="1"/>
    <col min="16132" max="16132" width="13.85546875" style="2" customWidth="1"/>
    <col min="16133" max="16133" width="13.7109375" style="2" customWidth="1"/>
    <col min="16134" max="16134" width="32.140625" style="2" customWidth="1"/>
    <col min="16135" max="16135" width="30.28515625" style="2" customWidth="1"/>
    <col min="16136" max="16136" width="18.28515625" style="2" customWidth="1"/>
    <col min="16137" max="16137" width="17.28515625" style="2" customWidth="1"/>
    <col min="16138" max="16138" width="13.7109375" style="2" customWidth="1"/>
    <col min="16139" max="16139" width="36.7109375" style="2" customWidth="1"/>
    <col min="16140" max="16140" width="45.28515625" style="2" customWidth="1"/>
    <col min="16141" max="16142" width="15.7109375" style="2" customWidth="1"/>
    <col min="16143" max="16144" width="16.28515625" style="2" customWidth="1"/>
    <col min="16145" max="16145" width="14.140625" style="2" customWidth="1"/>
    <col min="16146" max="16146" width="18.140625" style="2" customWidth="1"/>
    <col min="16147" max="16147" width="23.140625" style="2" customWidth="1"/>
    <col min="16148" max="16161" width="0" style="2" hidden="1" customWidth="1"/>
    <col min="16162" max="16162" width="11.42578125" style="2" customWidth="1"/>
    <col min="16163" max="16384" width="11.42578125" style="2"/>
  </cols>
  <sheetData>
    <row r="1" spans="1:22" ht="22.9" customHeight="1" thickBot="1" x14ac:dyDescent="0.3"/>
    <row r="2" spans="1:22" s="1" customFormat="1" ht="15.6" customHeight="1" thickBot="1" x14ac:dyDescent="0.3">
      <c r="A2" s="1523" t="s">
        <v>0</v>
      </c>
      <c r="B2" s="1524"/>
      <c r="C2" s="1524"/>
      <c r="D2" s="1524"/>
      <c r="E2" s="1524"/>
      <c r="F2" s="1524"/>
      <c r="G2" s="1524"/>
      <c r="H2" s="1524"/>
      <c r="I2" s="1524"/>
      <c r="J2" s="1524"/>
      <c r="K2" s="1524"/>
      <c r="L2" s="1524"/>
      <c r="M2" s="1524"/>
      <c r="N2" s="1524"/>
      <c r="O2" s="1524"/>
      <c r="P2" s="1524"/>
      <c r="Q2" s="1524"/>
      <c r="R2" s="1524"/>
      <c r="S2" s="1525"/>
      <c r="T2" s="82"/>
      <c r="U2" s="82"/>
      <c r="V2" s="82"/>
    </row>
    <row r="3" spans="1:22" s="1" customFormat="1" ht="13.9" customHeight="1" thickBot="1" x14ac:dyDescent="0.3">
      <c r="A3" s="782" t="s">
        <v>1</v>
      </c>
      <c r="B3" s="783"/>
      <c r="C3" s="783"/>
      <c r="D3" s="783"/>
      <c r="E3" s="783"/>
      <c r="F3" s="783"/>
      <c r="G3" s="783"/>
      <c r="H3" s="783"/>
      <c r="I3" s="783"/>
      <c r="J3" s="783"/>
      <c r="K3" s="783"/>
      <c r="L3" s="783"/>
      <c r="M3" s="783"/>
      <c r="N3" s="783"/>
      <c r="O3" s="783"/>
      <c r="P3" s="783"/>
      <c r="Q3" s="783"/>
      <c r="R3" s="783"/>
      <c r="S3" s="783"/>
      <c r="T3" s="783"/>
      <c r="U3" s="783"/>
      <c r="V3" s="784"/>
    </row>
    <row r="4" spans="1:22" s="1" customFormat="1" ht="22.5" customHeight="1" thickBot="1" x14ac:dyDescent="0.3">
      <c r="A4" s="785" t="s">
        <v>784</v>
      </c>
      <c r="B4" s="785"/>
      <c r="C4" s="785"/>
      <c r="D4" s="785"/>
      <c r="E4" s="785"/>
      <c r="F4" s="785"/>
      <c r="G4" s="786" t="s">
        <v>562</v>
      </c>
      <c r="H4" s="787"/>
      <c r="I4" s="787"/>
      <c r="J4" s="788"/>
      <c r="K4" s="789" t="s">
        <v>3</v>
      </c>
      <c r="L4" s="1526"/>
      <c r="M4" s="790"/>
      <c r="N4" s="785"/>
      <c r="O4" s="785"/>
      <c r="P4" s="785"/>
      <c r="Q4" s="785"/>
      <c r="R4" s="785"/>
      <c r="S4" s="785"/>
      <c r="T4" s="83"/>
      <c r="U4" s="83"/>
      <c r="V4" s="83"/>
    </row>
    <row r="5" spans="1:22" s="8" customFormat="1" ht="24" customHeight="1" thickBot="1" x14ac:dyDescent="0.3">
      <c r="A5" s="785" t="s">
        <v>5</v>
      </c>
      <c r="B5" s="785"/>
      <c r="C5" s="785"/>
      <c r="D5" s="785"/>
      <c r="E5" s="785"/>
      <c r="F5" s="785"/>
      <c r="G5" s="785" t="s">
        <v>6</v>
      </c>
      <c r="H5" s="785"/>
      <c r="I5" s="785"/>
      <c r="J5" s="785"/>
      <c r="K5" s="785"/>
      <c r="L5" s="785" t="s">
        <v>7</v>
      </c>
      <c r="M5" s="785"/>
      <c r="N5" s="785"/>
      <c r="O5" s="785"/>
      <c r="P5" s="785"/>
      <c r="Q5" s="785"/>
      <c r="R5" s="785"/>
      <c r="S5" s="785"/>
      <c r="T5" s="84"/>
      <c r="U5" s="84"/>
      <c r="V5" s="84"/>
    </row>
    <row r="6" spans="1:22" s="8" customFormat="1" ht="24.75" customHeight="1" thickBot="1" x14ac:dyDescent="0.3">
      <c r="A6" s="785" t="s">
        <v>68</v>
      </c>
      <c r="B6" s="785" t="s">
        <v>9</v>
      </c>
      <c r="C6" s="785" t="s">
        <v>10</v>
      </c>
      <c r="D6" s="785" t="s">
        <v>69</v>
      </c>
      <c r="E6" s="785" t="s">
        <v>12</v>
      </c>
      <c r="F6" s="791" t="s">
        <v>13</v>
      </c>
      <c r="G6" s="785" t="s">
        <v>9</v>
      </c>
      <c r="H6" s="785" t="s">
        <v>14</v>
      </c>
      <c r="I6" s="812" t="s">
        <v>339</v>
      </c>
      <c r="J6" s="812" t="s">
        <v>16</v>
      </c>
      <c r="K6" s="791" t="s">
        <v>72</v>
      </c>
      <c r="L6" s="808" t="s">
        <v>18</v>
      </c>
      <c r="M6" s="808" t="s">
        <v>19</v>
      </c>
      <c r="N6" s="808" t="s">
        <v>944</v>
      </c>
      <c r="O6" s="1521" t="s">
        <v>21</v>
      </c>
      <c r="P6" s="1521" t="s">
        <v>22</v>
      </c>
      <c r="Q6" s="1522" t="s">
        <v>23</v>
      </c>
      <c r="R6" s="785" t="s">
        <v>24</v>
      </c>
      <c r="S6" s="785" t="s">
        <v>340</v>
      </c>
      <c r="T6" s="84"/>
      <c r="U6" s="84"/>
      <c r="V6" s="84"/>
    </row>
    <row r="7" spans="1:22" s="8" customFormat="1" ht="19.899999999999999" customHeight="1" thickBot="1" x14ac:dyDescent="0.3">
      <c r="A7" s="785"/>
      <c r="B7" s="785"/>
      <c r="C7" s="785"/>
      <c r="D7" s="785"/>
      <c r="E7" s="785"/>
      <c r="F7" s="791"/>
      <c r="G7" s="785"/>
      <c r="H7" s="785"/>
      <c r="I7" s="812"/>
      <c r="J7" s="812"/>
      <c r="K7" s="791"/>
      <c r="L7" s="809"/>
      <c r="M7" s="809"/>
      <c r="N7" s="809"/>
      <c r="O7" s="1521"/>
      <c r="P7" s="1521"/>
      <c r="Q7" s="1522"/>
      <c r="R7" s="785"/>
      <c r="S7" s="785"/>
      <c r="T7" s="84"/>
      <c r="U7" s="84"/>
      <c r="V7" s="84"/>
    </row>
    <row r="8" spans="1:22" ht="68.25" customHeight="1" x14ac:dyDescent="0.25">
      <c r="A8" s="1502" t="s">
        <v>785</v>
      </c>
      <c r="B8" s="141" t="s">
        <v>786</v>
      </c>
      <c r="C8" s="123" t="s">
        <v>787</v>
      </c>
      <c r="D8" s="136">
        <v>0.02</v>
      </c>
      <c r="E8" s="128">
        <v>0.02</v>
      </c>
      <c r="F8" s="129">
        <f t="shared" ref="F8:F13" si="0">E8/D8</f>
        <v>1</v>
      </c>
      <c r="G8" s="890" t="s">
        <v>788</v>
      </c>
      <c r="H8" s="125" t="s">
        <v>147</v>
      </c>
      <c r="I8" s="1076">
        <v>40516666</v>
      </c>
      <c r="J8" s="817">
        <v>40516666</v>
      </c>
      <c r="K8" s="803">
        <f>J8/I8</f>
        <v>1</v>
      </c>
      <c r="L8" s="889" t="s">
        <v>789</v>
      </c>
      <c r="M8" s="86" t="s">
        <v>790</v>
      </c>
      <c r="N8" s="819">
        <v>4</v>
      </c>
      <c r="O8" s="1076">
        <v>40516666</v>
      </c>
      <c r="P8" s="817">
        <f>J8</f>
        <v>40516666</v>
      </c>
      <c r="Q8" s="803">
        <f>P8/O8</f>
        <v>1</v>
      </c>
      <c r="R8" s="1055" t="s">
        <v>791</v>
      </c>
      <c r="S8" s="936" t="s">
        <v>792</v>
      </c>
    </row>
    <row r="9" spans="1:22" ht="108" customHeight="1" x14ac:dyDescent="0.25">
      <c r="A9" s="1502"/>
      <c r="B9" s="125" t="s">
        <v>793</v>
      </c>
      <c r="C9" s="151" t="s">
        <v>794</v>
      </c>
      <c r="D9" s="65">
        <v>0.1</v>
      </c>
      <c r="E9" s="145">
        <v>0.1</v>
      </c>
      <c r="F9" s="164">
        <v>1</v>
      </c>
      <c r="G9" s="1059"/>
      <c r="H9" s="125" t="s">
        <v>425</v>
      </c>
      <c r="I9" s="1076"/>
      <c r="J9" s="817"/>
      <c r="K9" s="803"/>
      <c r="L9" s="889"/>
      <c r="M9" s="88" t="s">
        <v>1578</v>
      </c>
      <c r="N9" s="820"/>
      <c r="O9" s="1076"/>
      <c r="P9" s="817"/>
      <c r="Q9" s="803"/>
      <c r="R9" s="935"/>
      <c r="S9" s="937"/>
    </row>
    <row r="10" spans="1:22" ht="61.15" customHeight="1" x14ac:dyDescent="0.25">
      <c r="A10" s="1502"/>
      <c r="B10" s="125" t="s">
        <v>796</v>
      </c>
      <c r="C10" s="151" t="s">
        <v>797</v>
      </c>
      <c r="D10" s="87">
        <v>1</v>
      </c>
      <c r="E10" s="87">
        <v>1</v>
      </c>
      <c r="F10" s="164">
        <f t="shared" si="0"/>
        <v>1</v>
      </c>
      <c r="G10" s="1059"/>
      <c r="H10" s="888" t="s">
        <v>798</v>
      </c>
      <c r="I10" s="1076"/>
      <c r="J10" s="817"/>
      <c r="K10" s="803"/>
      <c r="L10" s="889"/>
      <c r="M10" s="88" t="s">
        <v>799</v>
      </c>
      <c r="N10" s="820"/>
      <c r="O10" s="1076"/>
      <c r="P10" s="817"/>
      <c r="Q10" s="803"/>
      <c r="R10" s="935"/>
      <c r="S10" s="937"/>
    </row>
    <row r="11" spans="1:22" ht="61.5" customHeight="1" x14ac:dyDescent="0.25">
      <c r="A11" s="1502"/>
      <c r="B11" s="125" t="s">
        <v>800</v>
      </c>
      <c r="C11" s="151" t="s">
        <v>801</v>
      </c>
      <c r="D11" s="87">
        <v>0.5</v>
      </c>
      <c r="E11" s="145">
        <v>1</v>
      </c>
      <c r="F11" s="164">
        <v>1</v>
      </c>
      <c r="G11" s="1059"/>
      <c r="H11" s="889"/>
      <c r="I11" s="1076"/>
      <c r="J11" s="817"/>
      <c r="K11" s="803"/>
      <c r="L11" s="889"/>
      <c r="M11" s="88" t="s">
        <v>802</v>
      </c>
      <c r="N11" s="820"/>
      <c r="O11" s="1076"/>
      <c r="P11" s="817"/>
      <c r="Q11" s="803"/>
      <c r="R11" s="935"/>
      <c r="S11" s="937"/>
    </row>
    <row r="12" spans="1:22" ht="51" customHeight="1" x14ac:dyDescent="0.25">
      <c r="A12" s="1503"/>
      <c r="B12" s="151" t="s">
        <v>803</v>
      </c>
      <c r="C12" s="151" t="s">
        <v>804</v>
      </c>
      <c r="D12" s="87">
        <v>1</v>
      </c>
      <c r="E12" s="145">
        <v>1</v>
      </c>
      <c r="F12" s="164">
        <f t="shared" si="0"/>
        <v>1</v>
      </c>
      <c r="G12" s="1059"/>
      <c r="H12" s="890"/>
      <c r="I12" s="1077"/>
      <c r="J12" s="818"/>
      <c r="K12" s="804"/>
      <c r="L12" s="890"/>
      <c r="M12" s="88" t="s">
        <v>805</v>
      </c>
      <c r="N12" s="821"/>
      <c r="O12" s="1077"/>
      <c r="P12" s="818"/>
      <c r="Q12" s="804"/>
      <c r="R12" s="935"/>
      <c r="S12" s="937"/>
    </row>
    <row r="13" spans="1:22" ht="52.9" customHeight="1" x14ac:dyDescent="0.25">
      <c r="A13" s="1501" t="s">
        <v>806</v>
      </c>
      <c r="B13" s="868" t="s">
        <v>807</v>
      </c>
      <c r="C13" s="868" t="s">
        <v>808</v>
      </c>
      <c r="D13" s="826">
        <v>1</v>
      </c>
      <c r="E13" s="879">
        <v>1</v>
      </c>
      <c r="F13" s="827">
        <f t="shared" si="0"/>
        <v>1</v>
      </c>
      <c r="G13" s="868" t="s">
        <v>809</v>
      </c>
      <c r="H13" s="140" t="s">
        <v>810</v>
      </c>
      <c r="I13" s="834">
        <v>51499999</v>
      </c>
      <c r="J13" s="834">
        <v>51499999</v>
      </c>
      <c r="K13" s="827">
        <f>J13/I13</f>
        <v>1</v>
      </c>
      <c r="L13" s="888" t="s">
        <v>811</v>
      </c>
      <c r="M13" s="868" t="s">
        <v>1636</v>
      </c>
      <c r="N13" s="832">
        <v>3</v>
      </c>
      <c r="O13" s="885">
        <v>51499999</v>
      </c>
      <c r="P13" s="885">
        <f>J13</f>
        <v>51499999</v>
      </c>
      <c r="Q13" s="859">
        <f>P13/O13</f>
        <v>1</v>
      </c>
      <c r="R13" s="1053" t="s">
        <v>791</v>
      </c>
      <c r="S13" s="897" t="s">
        <v>792</v>
      </c>
    </row>
    <row r="14" spans="1:22" ht="52.9" customHeight="1" x14ac:dyDescent="0.25">
      <c r="A14" s="1502"/>
      <c r="B14" s="869"/>
      <c r="C14" s="869"/>
      <c r="D14" s="820"/>
      <c r="E14" s="880"/>
      <c r="F14" s="803"/>
      <c r="G14" s="869"/>
      <c r="H14" s="140" t="s">
        <v>298</v>
      </c>
      <c r="I14" s="800"/>
      <c r="J14" s="800"/>
      <c r="K14" s="803"/>
      <c r="L14" s="889"/>
      <c r="M14" s="869"/>
      <c r="N14" s="792"/>
      <c r="O14" s="886"/>
      <c r="P14" s="886"/>
      <c r="Q14" s="860"/>
      <c r="R14" s="1054"/>
      <c r="S14" s="898"/>
    </row>
    <row r="15" spans="1:22" ht="52.9" customHeight="1" x14ac:dyDescent="0.25">
      <c r="A15" s="1503"/>
      <c r="B15" s="870"/>
      <c r="C15" s="870"/>
      <c r="D15" s="821"/>
      <c r="E15" s="881"/>
      <c r="F15" s="804"/>
      <c r="G15" s="870"/>
      <c r="H15" s="140" t="s">
        <v>147</v>
      </c>
      <c r="I15" s="801"/>
      <c r="J15" s="801"/>
      <c r="K15" s="804"/>
      <c r="L15" s="890"/>
      <c r="M15" s="870"/>
      <c r="N15" s="793"/>
      <c r="O15" s="887"/>
      <c r="P15" s="887"/>
      <c r="Q15" s="861"/>
      <c r="R15" s="1055"/>
      <c r="S15" s="899"/>
    </row>
    <row r="16" spans="1:22" ht="186.6" customHeight="1" x14ac:dyDescent="0.25">
      <c r="A16" s="165" t="s">
        <v>812</v>
      </c>
      <c r="B16" s="125" t="s">
        <v>813</v>
      </c>
      <c r="C16" s="151" t="s">
        <v>814</v>
      </c>
      <c r="D16" s="87">
        <v>1</v>
      </c>
      <c r="E16" s="87">
        <v>1</v>
      </c>
      <c r="F16" s="164">
        <f>E16/D16</f>
        <v>1</v>
      </c>
      <c r="G16" s="125" t="s">
        <v>815</v>
      </c>
      <c r="H16" s="151" t="s">
        <v>798</v>
      </c>
      <c r="I16" s="146">
        <v>23226666</v>
      </c>
      <c r="J16" s="146">
        <v>23226666</v>
      </c>
      <c r="K16" s="164">
        <f>J16/I16</f>
        <v>1</v>
      </c>
      <c r="L16" s="125" t="s">
        <v>816</v>
      </c>
      <c r="M16" s="88" t="s">
        <v>1637</v>
      </c>
      <c r="N16" s="145">
        <v>2</v>
      </c>
      <c r="O16" s="162">
        <v>23226666</v>
      </c>
      <c r="P16" s="162">
        <f>J16</f>
        <v>23226666</v>
      </c>
      <c r="Q16" s="124">
        <f>P16/O16</f>
        <v>1</v>
      </c>
      <c r="R16" s="147" t="s">
        <v>791</v>
      </c>
      <c r="S16" s="532" t="s">
        <v>792</v>
      </c>
    </row>
    <row r="17" spans="1:19" ht="46.9" customHeight="1" x14ac:dyDescent="0.25">
      <c r="A17" s="1501" t="s">
        <v>817</v>
      </c>
      <c r="B17" s="125" t="s">
        <v>818</v>
      </c>
      <c r="C17" s="151" t="s">
        <v>819</v>
      </c>
      <c r="D17" s="87">
        <v>50</v>
      </c>
      <c r="E17" s="87">
        <v>50</v>
      </c>
      <c r="F17" s="164">
        <f>E17/D17</f>
        <v>1</v>
      </c>
      <c r="G17" s="888" t="s">
        <v>820</v>
      </c>
      <c r="H17" s="1511" t="s">
        <v>147</v>
      </c>
      <c r="I17" s="875">
        <v>536365325</v>
      </c>
      <c r="J17" s="1512">
        <v>536365324</v>
      </c>
      <c r="K17" s="1515">
        <f>J17/I17</f>
        <v>0.99999999813559914</v>
      </c>
      <c r="L17" s="1507" t="s">
        <v>821</v>
      </c>
      <c r="M17" s="200" t="s">
        <v>822</v>
      </c>
      <c r="N17" s="826">
        <v>22</v>
      </c>
      <c r="O17" s="1498">
        <v>536365324</v>
      </c>
      <c r="P17" s="1498">
        <f>J17</f>
        <v>536365324</v>
      </c>
      <c r="Q17" s="1052">
        <f>P17/O17</f>
        <v>1</v>
      </c>
      <c r="R17" s="935" t="s">
        <v>791</v>
      </c>
      <c r="S17" s="937" t="s">
        <v>792</v>
      </c>
    </row>
    <row r="18" spans="1:19" ht="64.900000000000006" customHeight="1" x14ac:dyDescent="0.25">
      <c r="A18" s="1502"/>
      <c r="B18" s="125" t="s">
        <v>823</v>
      </c>
      <c r="C18" s="151" t="s">
        <v>824</v>
      </c>
      <c r="D18" s="87">
        <v>1</v>
      </c>
      <c r="E18" s="145">
        <v>1</v>
      </c>
      <c r="F18" s="164">
        <f t="shared" ref="F18:F23" si="1">E18/D18</f>
        <v>1</v>
      </c>
      <c r="G18" s="889"/>
      <c r="H18" s="1511"/>
      <c r="I18" s="817"/>
      <c r="J18" s="1513"/>
      <c r="K18" s="1516"/>
      <c r="L18" s="1507"/>
      <c r="M18" s="88" t="s">
        <v>825</v>
      </c>
      <c r="N18" s="820"/>
      <c r="O18" s="1498"/>
      <c r="P18" s="1498"/>
      <c r="Q18" s="1052"/>
      <c r="R18" s="935"/>
      <c r="S18" s="937"/>
    </row>
    <row r="19" spans="1:19" ht="96" customHeight="1" x14ac:dyDescent="0.25">
      <c r="A19" s="1502"/>
      <c r="B19" s="125" t="s">
        <v>826</v>
      </c>
      <c r="C19" s="151" t="s">
        <v>827</v>
      </c>
      <c r="D19" s="87">
        <v>15</v>
      </c>
      <c r="E19" s="87">
        <v>15</v>
      </c>
      <c r="F19" s="164">
        <f t="shared" si="1"/>
        <v>1</v>
      </c>
      <c r="G19" s="889"/>
      <c r="H19" s="1511"/>
      <c r="I19" s="817"/>
      <c r="J19" s="1513"/>
      <c r="K19" s="1516"/>
      <c r="L19" s="1507"/>
      <c r="M19" s="86" t="s">
        <v>1638</v>
      </c>
      <c r="N19" s="820"/>
      <c r="O19" s="1498"/>
      <c r="P19" s="1498"/>
      <c r="Q19" s="1052"/>
      <c r="R19" s="935"/>
      <c r="S19" s="937"/>
    </row>
    <row r="20" spans="1:19" ht="169.15" customHeight="1" x14ac:dyDescent="0.25">
      <c r="A20" s="1502"/>
      <c r="B20" s="151" t="s">
        <v>828</v>
      </c>
      <c r="C20" s="151" t="s">
        <v>829</v>
      </c>
      <c r="D20" s="87">
        <v>35</v>
      </c>
      <c r="E20" s="87">
        <v>35</v>
      </c>
      <c r="F20" s="164">
        <f t="shared" si="1"/>
        <v>1</v>
      </c>
      <c r="G20" s="889"/>
      <c r="H20" s="1511"/>
      <c r="I20" s="817"/>
      <c r="J20" s="1513"/>
      <c r="K20" s="1516"/>
      <c r="L20" s="1507"/>
      <c r="M20" s="88" t="s">
        <v>1639</v>
      </c>
      <c r="N20" s="820"/>
      <c r="O20" s="1498"/>
      <c r="P20" s="1498"/>
      <c r="Q20" s="1052"/>
      <c r="R20" s="935"/>
      <c r="S20" s="937"/>
    </row>
    <row r="21" spans="1:19" ht="58.9" customHeight="1" x14ac:dyDescent="0.25">
      <c r="A21" s="1502"/>
      <c r="B21" s="151" t="s">
        <v>830</v>
      </c>
      <c r="C21" s="151" t="s">
        <v>831</v>
      </c>
      <c r="D21" s="87">
        <v>3</v>
      </c>
      <c r="E21" s="87">
        <v>3</v>
      </c>
      <c r="F21" s="164">
        <f t="shared" si="1"/>
        <v>1</v>
      </c>
      <c r="G21" s="889"/>
      <c r="H21" s="1518" t="s">
        <v>425</v>
      </c>
      <c r="I21" s="817"/>
      <c r="J21" s="1513"/>
      <c r="K21" s="1516"/>
      <c r="L21" s="1507"/>
      <c r="M21" s="88" t="s">
        <v>1640</v>
      </c>
      <c r="N21" s="820"/>
      <c r="O21" s="1498"/>
      <c r="P21" s="1498"/>
      <c r="Q21" s="1052"/>
      <c r="R21" s="935"/>
      <c r="S21" s="937"/>
    </row>
    <row r="22" spans="1:19" ht="78" customHeight="1" x14ac:dyDescent="0.25">
      <c r="A22" s="1502"/>
      <c r="B22" s="151" t="s">
        <v>832</v>
      </c>
      <c r="C22" s="151" t="s">
        <v>833</v>
      </c>
      <c r="D22" s="87">
        <v>2</v>
      </c>
      <c r="E22" s="87">
        <v>2</v>
      </c>
      <c r="F22" s="164">
        <f t="shared" si="1"/>
        <v>1</v>
      </c>
      <c r="G22" s="889"/>
      <c r="H22" s="1519"/>
      <c r="I22" s="817"/>
      <c r="J22" s="1513"/>
      <c r="K22" s="1516"/>
      <c r="L22" s="1507"/>
      <c r="M22" s="88" t="s">
        <v>834</v>
      </c>
      <c r="N22" s="820"/>
      <c r="O22" s="1498"/>
      <c r="P22" s="1498"/>
      <c r="Q22" s="1052"/>
      <c r="R22" s="935"/>
      <c r="S22" s="937"/>
    </row>
    <row r="23" spans="1:19" ht="56.45" customHeight="1" x14ac:dyDescent="0.25">
      <c r="A23" s="1502"/>
      <c r="B23" s="151" t="s">
        <v>835</v>
      </c>
      <c r="C23" s="151" t="s">
        <v>836</v>
      </c>
      <c r="D23" s="87">
        <v>1</v>
      </c>
      <c r="E23" s="87">
        <v>1</v>
      </c>
      <c r="F23" s="164">
        <f t="shared" si="1"/>
        <v>1</v>
      </c>
      <c r="G23" s="889"/>
      <c r="H23" s="1519"/>
      <c r="I23" s="817"/>
      <c r="J23" s="1513"/>
      <c r="K23" s="1516"/>
      <c r="L23" s="1507"/>
      <c r="M23" s="88" t="s">
        <v>1641</v>
      </c>
      <c r="N23" s="820"/>
      <c r="O23" s="1498"/>
      <c r="P23" s="1498"/>
      <c r="Q23" s="1052"/>
      <c r="R23" s="935"/>
      <c r="S23" s="937"/>
    </row>
    <row r="24" spans="1:19" ht="90" customHeight="1" x14ac:dyDescent="0.25">
      <c r="A24" s="1503"/>
      <c r="B24" s="151" t="s">
        <v>837</v>
      </c>
      <c r="C24" s="151" t="s">
        <v>838</v>
      </c>
      <c r="D24" s="87">
        <v>2</v>
      </c>
      <c r="E24" s="87">
        <v>2</v>
      </c>
      <c r="F24" s="164">
        <f>E24/D24</f>
        <v>1</v>
      </c>
      <c r="G24" s="889"/>
      <c r="H24" s="1520"/>
      <c r="I24" s="818"/>
      <c r="J24" s="1514"/>
      <c r="K24" s="1517"/>
      <c r="L24" s="1507"/>
      <c r="M24" s="200" t="s">
        <v>1642</v>
      </c>
      <c r="N24" s="821"/>
      <c r="O24" s="1498"/>
      <c r="P24" s="1498"/>
      <c r="Q24" s="1052"/>
      <c r="R24" s="935"/>
      <c r="S24" s="937"/>
    </row>
    <row r="25" spans="1:19" ht="69" customHeight="1" x14ac:dyDescent="0.25">
      <c r="A25" s="1501" t="s">
        <v>839</v>
      </c>
      <c r="B25" s="151" t="s">
        <v>840</v>
      </c>
      <c r="C25" s="151" t="s">
        <v>841</v>
      </c>
      <c r="D25" s="145">
        <v>1</v>
      </c>
      <c r="E25" s="145">
        <v>1</v>
      </c>
      <c r="F25" s="164">
        <f>E25/D25</f>
        <v>1</v>
      </c>
      <c r="G25" s="1059" t="s">
        <v>842</v>
      </c>
      <c r="H25" s="1507" t="s">
        <v>99</v>
      </c>
      <c r="I25" s="1508">
        <v>33319999</v>
      </c>
      <c r="J25" s="834">
        <v>33319999</v>
      </c>
      <c r="K25" s="827">
        <f>J25/I25</f>
        <v>1</v>
      </c>
      <c r="L25" s="1059" t="s">
        <v>843</v>
      </c>
      <c r="M25" s="88" t="s">
        <v>1643</v>
      </c>
      <c r="N25" s="826">
        <v>3</v>
      </c>
      <c r="O25" s="834">
        <v>33319999</v>
      </c>
      <c r="P25" s="834">
        <f>J25</f>
        <v>33319999</v>
      </c>
      <c r="Q25" s="1052">
        <f>P25/O25</f>
        <v>1</v>
      </c>
      <c r="R25" s="1053" t="s">
        <v>791</v>
      </c>
      <c r="S25" s="937" t="s">
        <v>792</v>
      </c>
    </row>
    <row r="26" spans="1:19" ht="106.9" customHeight="1" x14ac:dyDescent="0.25">
      <c r="A26" s="1502"/>
      <c r="B26" s="151" t="s">
        <v>844</v>
      </c>
      <c r="C26" s="151" t="s">
        <v>845</v>
      </c>
      <c r="D26" s="145">
        <v>1</v>
      </c>
      <c r="E26" s="87">
        <v>1</v>
      </c>
      <c r="F26" s="164">
        <f>E26/D26</f>
        <v>1</v>
      </c>
      <c r="G26" s="1059"/>
      <c r="H26" s="1507"/>
      <c r="I26" s="1509"/>
      <c r="J26" s="800"/>
      <c r="K26" s="803"/>
      <c r="L26" s="1059"/>
      <c r="M26" s="88" t="s">
        <v>1644</v>
      </c>
      <c r="N26" s="820"/>
      <c r="O26" s="800"/>
      <c r="P26" s="800"/>
      <c r="Q26" s="1052"/>
      <c r="R26" s="1054"/>
      <c r="S26" s="937"/>
    </row>
    <row r="27" spans="1:19" ht="95.45" customHeight="1" x14ac:dyDescent="0.25">
      <c r="A27" s="1502"/>
      <c r="B27" s="151" t="s">
        <v>846</v>
      </c>
      <c r="C27" s="151" t="s">
        <v>847</v>
      </c>
      <c r="D27" s="145">
        <v>1</v>
      </c>
      <c r="E27" s="547">
        <v>0</v>
      </c>
      <c r="F27" s="451">
        <f>E27/D27</f>
        <v>0</v>
      </c>
      <c r="G27" s="1059"/>
      <c r="H27" s="1507"/>
      <c r="I27" s="1509"/>
      <c r="J27" s="800"/>
      <c r="K27" s="803"/>
      <c r="L27" s="1059"/>
      <c r="M27" s="88" t="s">
        <v>795</v>
      </c>
      <c r="N27" s="820"/>
      <c r="O27" s="800"/>
      <c r="P27" s="800"/>
      <c r="Q27" s="1052"/>
      <c r="R27" s="1054"/>
      <c r="S27" s="937"/>
    </row>
    <row r="28" spans="1:19" ht="51" customHeight="1" x14ac:dyDescent="0.25">
      <c r="A28" s="1503"/>
      <c r="B28" s="151" t="s">
        <v>848</v>
      </c>
      <c r="C28" s="151" t="s">
        <v>849</v>
      </c>
      <c r="D28" s="145">
        <v>1</v>
      </c>
      <c r="E28" s="145">
        <v>1</v>
      </c>
      <c r="F28" s="164">
        <v>1</v>
      </c>
      <c r="G28" s="1059"/>
      <c r="H28" s="1507"/>
      <c r="I28" s="1510">
        <v>0</v>
      </c>
      <c r="J28" s="801">
        <v>0</v>
      </c>
      <c r="K28" s="804"/>
      <c r="L28" s="1059"/>
      <c r="M28" s="88" t="s">
        <v>850</v>
      </c>
      <c r="N28" s="821"/>
      <c r="O28" s="801">
        <v>0</v>
      </c>
      <c r="P28" s="801"/>
      <c r="Q28" s="1052"/>
      <c r="R28" s="1055"/>
      <c r="S28" s="937"/>
    </row>
    <row r="29" spans="1:19" ht="202.9" customHeight="1" x14ac:dyDescent="0.25">
      <c r="A29" s="1501" t="s">
        <v>851</v>
      </c>
      <c r="B29" s="91" t="s">
        <v>852</v>
      </c>
      <c r="C29" s="151" t="s">
        <v>853</v>
      </c>
      <c r="D29" s="210">
        <v>1</v>
      </c>
      <c r="E29" s="87">
        <v>1</v>
      </c>
      <c r="F29" s="211">
        <f>E29/D29</f>
        <v>1</v>
      </c>
      <c r="G29" s="1059" t="s">
        <v>854</v>
      </c>
      <c r="H29" s="252" t="s">
        <v>798</v>
      </c>
      <c r="I29" s="1504">
        <v>45846666</v>
      </c>
      <c r="J29" s="1504">
        <v>45846666</v>
      </c>
      <c r="K29" s="827">
        <f>J29/I29</f>
        <v>1</v>
      </c>
      <c r="L29" s="1059" t="s">
        <v>855</v>
      </c>
      <c r="M29" s="88" t="s">
        <v>1645</v>
      </c>
      <c r="N29" s="826">
        <v>4</v>
      </c>
      <c r="O29" s="1504">
        <v>45846666</v>
      </c>
      <c r="P29" s="1504">
        <f>J29</f>
        <v>45846666</v>
      </c>
      <c r="Q29" s="1052">
        <f>P29/O29</f>
        <v>1</v>
      </c>
      <c r="R29" s="900" t="s">
        <v>791</v>
      </c>
      <c r="S29" s="937" t="s">
        <v>792</v>
      </c>
    </row>
    <row r="30" spans="1:19" ht="99.6" customHeight="1" x14ac:dyDescent="0.25">
      <c r="A30" s="1502"/>
      <c r="B30" s="125" t="s">
        <v>856</v>
      </c>
      <c r="C30" s="151" t="s">
        <v>857</v>
      </c>
      <c r="D30" s="87">
        <v>12</v>
      </c>
      <c r="E30" s="87">
        <v>12</v>
      </c>
      <c r="F30" s="164">
        <f>E30/D30</f>
        <v>1</v>
      </c>
      <c r="G30" s="1059"/>
      <c r="H30" s="1499" t="s">
        <v>99</v>
      </c>
      <c r="I30" s="1505"/>
      <c r="J30" s="1505"/>
      <c r="K30" s="803"/>
      <c r="L30" s="1059"/>
      <c r="M30" s="88" t="s">
        <v>1646</v>
      </c>
      <c r="N30" s="820"/>
      <c r="O30" s="1505"/>
      <c r="P30" s="1505"/>
      <c r="Q30" s="1052"/>
      <c r="R30" s="901"/>
      <c r="S30" s="937"/>
    </row>
    <row r="31" spans="1:19" ht="81" customHeight="1" x14ac:dyDescent="0.25">
      <c r="A31" s="1503"/>
      <c r="B31" s="125" t="s">
        <v>858</v>
      </c>
      <c r="C31" s="151" t="s">
        <v>859</v>
      </c>
      <c r="D31" s="87">
        <v>3</v>
      </c>
      <c r="E31" s="87">
        <v>3</v>
      </c>
      <c r="F31" s="164">
        <v>1</v>
      </c>
      <c r="G31" s="1059"/>
      <c r="H31" s="1500"/>
      <c r="I31" s="1506"/>
      <c r="J31" s="1506"/>
      <c r="K31" s="804"/>
      <c r="L31" s="1059"/>
      <c r="M31" s="88" t="s">
        <v>1647</v>
      </c>
      <c r="N31" s="821"/>
      <c r="O31" s="1506"/>
      <c r="P31" s="1506"/>
      <c r="Q31" s="1052"/>
      <c r="R31" s="902"/>
      <c r="S31" s="937"/>
    </row>
    <row r="32" spans="1:19" ht="164.45" customHeight="1" x14ac:dyDescent="0.25">
      <c r="A32" s="1501" t="s">
        <v>860</v>
      </c>
      <c r="B32" s="868" t="s">
        <v>861</v>
      </c>
      <c r="C32" s="868" t="s">
        <v>862</v>
      </c>
      <c r="D32" s="826">
        <v>1</v>
      </c>
      <c r="E32" s="879">
        <v>1</v>
      </c>
      <c r="F32" s="827">
        <f>E32/D32</f>
        <v>1</v>
      </c>
      <c r="G32" s="825" t="s">
        <v>863</v>
      </c>
      <c r="H32" s="151" t="s">
        <v>798</v>
      </c>
      <c r="I32" s="834">
        <v>202749999</v>
      </c>
      <c r="J32" s="834">
        <v>202749999</v>
      </c>
      <c r="K32" s="827">
        <f>J32/I32</f>
        <v>1</v>
      </c>
      <c r="L32" s="161" t="s">
        <v>864</v>
      </c>
      <c r="M32" s="151" t="s">
        <v>1648</v>
      </c>
      <c r="N32" s="826">
        <v>8</v>
      </c>
      <c r="O32" s="875">
        <v>202749999</v>
      </c>
      <c r="P32" s="875">
        <f>J32</f>
        <v>202749999</v>
      </c>
      <c r="Q32" s="1056">
        <f>P32/O32</f>
        <v>1</v>
      </c>
      <c r="R32" s="900" t="s">
        <v>791</v>
      </c>
      <c r="S32" s="897" t="s">
        <v>792</v>
      </c>
    </row>
    <row r="33" spans="1:19" ht="45" customHeight="1" x14ac:dyDescent="0.25">
      <c r="A33" s="1502"/>
      <c r="B33" s="870"/>
      <c r="C33" s="870"/>
      <c r="D33" s="821"/>
      <c r="E33" s="881"/>
      <c r="F33" s="804"/>
      <c r="G33" s="795"/>
      <c r="H33" s="1499" t="s">
        <v>35</v>
      </c>
      <c r="I33" s="800"/>
      <c r="J33" s="800"/>
      <c r="K33" s="803"/>
      <c r="L33" s="161" t="s">
        <v>865</v>
      </c>
      <c r="M33" s="825" t="s">
        <v>866</v>
      </c>
      <c r="N33" s="820"/>
      <c r="O33" s="817"/>
      <c r="P33" s="817"/>
      <c r="Q33" s="1069"/>
      <c r="R33" s="901"/>
      <c r="S33" s="898"/>
    </row>
    <row r="34" spans="1:19" s="50" customFormat="1" ht="54" customHeight="1" x14ac:dyDescent="0.25">
      <c r="A34" s="1502"/>
      <c r="B34" s="161" t="s">
        <v>867</v>
      </c>
      <c r="C34" s="161" t="s">
        <v>868</v>
      </c>
      <c r="D34" s="135">
        <v>1</v>
      </c>
      <c r="E34" s="253">
        <v>1</v>
      </c>
      <c r="F34" s="134">
        <f>E34/D34</f>
        <v>1</v>
      </c>
      <c r="G34" s="796"/>
      <c r="H34" s="1500"/>
      <c r="I34" s="801"/>
      <c r="J34" s="801"/>
      <c r="K34" s="804"/>
      <c r="L34" s="161" t="s">
        <v>869</v>
      </c>
      <c r="M34" s="796"/>
      <c r="N34" s="821"/>
      <c r="O34" s="818"/>
      <c r="P34" s="818"/>
      <c r="Q34" s="1057"/>
      <c r="R34" s="902"/>
      <c r="S34" s="899"/>
    </row>
    <row r="35" spans="1:19" ht="57.6" customHeight="1" x14ac:dyDescent="0.25">
      <c r="A35" s="832" t="s">
        <v>870</v>
      </c>
      <c r="B35" s="825" t="s">
        <v>871</v>
      </c>
      <c r="C35" s="825" t="s">
        <v>872</v>
      </c>
      <c r="D35" s="826">
        <v>1</v>
      </c>
      <c r="E35" s="863">
        <v>1</v>
      </c>
      <c r="F35" s="827">
        <f>E35/D35</f>
        <v>1</v>
      </c>
      <c r="G35" s="825" t="s">
        <v>873</v>
      </c>
      <c r="H35" s="140" t="s">
        <v>874</v>
      </c>
      <c r="I35" s="834">
        <v>1205778091.1199999</v>
      </c>
      <c r="J35" s="834">
        <v>1200565010</v>
      </c>
      <c r="K35" s="827">
        <f>J35/I35</f>
        <v>0.99567658331297293</v>
      </c>
      <c r="L35" s="825" t="s">
        <v>875</v>
      </c>
      <c r="M35" s="825" t="s">
        <v>1649</v>
      </c>
      <c r="N35" s="826">
        <v>26</v>
      </c>
      <c r="O35" s="834">
        <v>1200565010</v>
      </c>
      <c r="P35" s="834">
        <f>J35</f>
        <v>1200565010</v>
      </c>
      <c r="Q35" s="827">
        <f>P35/O35</f>
        <v>1</v>
      </c>
      <c r="R35" s="900" t="s">
        <v>876</v>
      </c>
      <c r="S35" s="937" t="s">
        <v>792</v>
      </c>
    </row>
    <row r="36" spans="1:19" ht="57.6" customHeight="1" x14ac:dyDescent="0.25">
      <c r="A36" s="792"/>
      <c r="B36" s="795"/>
      <c r="C36" s="795"/>
      <c r="D36" s="820"/>
      <c r="E36" s="1078"/>
      <c r="F36" s="803"/>
      <c r="G36" s="795"/>
      <c r="H36" s="140" t="s">
        <v>136</v>
      </c>
      <c r="I36" s="800"/>
      <c r="J36" s="800"/>
      <c r="K36" s="803"/>
      <c r="L36" s="795"/>
      <c r="M36" s="795"/>
      <c r="N36" s="820"/>
      <c r="O36" s="800"/>
      <c r="P36" s="800"/>
      <c r="Q36" s="803"/>
      <c r="R36" s="901"/>
      <c r="S36" s="937"/>
    </row>
    <row r="37" spans="1:19" ht="57.6" customHeight="1" x14ac:dyDescent="0.25">
      <c r="A37" s="793"/>
      <c r="B37" s="796"/>
      <c r="C37" s="796"/>
      <c r="D37" s="821"/>
      <c r="E37" s="864"/>
      <c r="F37" s="804"/>
      <c r="G37" s="796"/>
      <c r="H37" s="140" t="s">
        <v>877</v>
      </c>
      <c r="I37" s="801"/>
      <c r="J37" s="801"/>
      <c r="K37" s="804"/>
      <c r="L37" s="796"/>
      <c r="M37" s="796"/>
      <c r="N37" s="821"/>
      <c r="O37" s="801"/>
      <c r="P37" s="801"/>
      <c r="Q37" s="804"/>
      <c r="R37" s="902"/>
      <c r="S37" s="937"/>
    </row>
    <row r="38" spans="1:19" ht="93" customHeight="1" x14ac:dyDescent="0.25">
      <c r="A38" s="832" t="s">
        <v>878</v>
      </c>
      <c r="B38" s="825" t="s">
        <v>879</v>
      </c>
      <c r="C38" s="825" t="s">
        <v>880</v>
      </c>
      <c r="D38" s="826">
        <v>9</v>
      </c>
      <c r="E38" s="826">
        <v>9</v>
      </c>
      <c r="F38" s="827">
        <f>E38/D38</f>
        <v>1</v>
      </c>
      <c r="G38" s="825" t="s">
        <v>881</v>
      </c>
      <c r="H38" s="879" t="s">
        <v>99</v>
      </c>
      <c r="I38" s="834">
        <v>69073332</v>
      </c>
      <c r="J38" s="834">
        <v>69073332</v>
      </c>
      <c r="K38" s="827">
        <f>J38/I38</f>
        <v>1</v>
      </c>
      <c r="L38" s="825" t="s">
        <v>882</v>
      </c>
      <c r="M38" s="825" t="s">
        <v>1650</v>
      </c>
      <c r="N38" s="826">
        <v>6</v>
      </c>
      <c r="O38" s="834">
        <v>69073332</v>
      </c>
      <c r="P38" s="834">
        <f>J38</f>
        <v>69073332</v>
      </c>
      <c r="Q38" s="827">
        <f>P38/O38</f>
        <v>1</v>
      </c>
      <c r="R38" s="900" t="s">
        <v>791</v>
      </c>
      <c r="S38" s="898" t="s">
        <v>792</v>
      </c>
    </row>
    <row r="39" spans="1:19" ht="93" customHeight="1" x14ac:dyDescent="0.25">
      <c r="A39" s="793"/>
      <c r="B39" s="796"/>
      <c r="C39" s="796"/>
      <c r="D39" s="821"/>
      <c r="E39" s="821"/>
      <c r="F39" s="804"/>
      <c r="G39" s="796"/>
      <c r="H39" s="880"/>
      <c r="I39" s="801"/>
      <c r="J39" s="801"/>
      <c r="K39" s="804"/>
      <c r="L39" s="796"/>
      <c r="M39" s="796"/>
      <c r="N39" s="821"/>
      <c r="O39" s="801"/>
      <c r="P39" s="801"/>
      <c r="Q39" s="804"/>
      <c r="R39" s="902"/>
      <c r="S39" s="899"/>
    </row>
    <row r="40" spans="1:19" ht="43.15" customHeight="1" x14ac:dyDescent="0.25">
      <c r="A40" s="832" t="s">
        <v>883</v>
      </c>
      <c r="B40" s="125" t="s">
        <v>884</v>
      </c>
      <c r="C40" s="125" t="s">
        <v>885</v>
      </c>
      <c r="D40" s="148">
        <v>1</v>
      </c>
      <c r="E40" s="94">
        <v>1</v>
      </c>
      <c r="F40" s="124">
        <f>E40/D40</f>
        <v>1</v>
      </c>
      <c r="G40" s="888" t="s">
        <v>886</v>
      </c>
      <c r="H40" s="254" t="s">
        <v>147</v>
      </c>
      <c r="I40" s="1495">
        <v>13780000</v>
      </c>
      <c r="J40" s="1497">
        <v>13780000</v>
      </c>
      <c r="K40" s="827">
        <f>J40/I40</f>
        <v>1</v>
      </c>
      <c r="L40" s="1493" t="s">
        <v>887</v>
      </c>
      <c r="M40" s="1489" t="s">
        <v>1651</v>
      </c>
      <c r="N40" s="826">
        <v>2</v>
      </c>
      <c r="O40" s="1498">
        <v>13780000</v>
      </c>
      <c r="P40" s="1498">
        <f>J40</f>
        <v>13780000</v>
      </c>
      <c r="Q40" s="1052">
        <f>P40/O40</f>
        <v>1</v>
      </c>
      <c r="R40" s="1127" t="s">
        <v>791</v>
      </c>
      <c r="S40" s="937" t="s">
        <v>792</v>
      </c>
    </row>
    <row r="41" spans="1:19" ht="57" customHeight="1" x14ac:dyDescent="0.25">
      <c r="A41" s="793"/>
      <c r="B41" s="125" t="s">
        <v>888</v>
      </c>
      <c r="C41" s="125" t="s">
        <v>889</v>
      </c>
      <c r="D41" s="148">
        <v>21</v>
      </c>
      <c r="E41" s="148">
        <v>21</v>
      </c>
      <c r="F41" s="124">
        <v>1</v>
      </c>
      <c r="G41" s="890"/>
      <c r="H41" s="125" t="s">
        <v>890</v>
      </c>
      <c r="I41" s="1496"/>
      <c r="J41" s="1497"/>
      <c r="K41" s="804"/>
      <c r="L41" s="1493"/>
      <c r="M41" s="1494"/>
      <c r="N41" s="821"/>
      <c r="O41" s="1498"/>
      <c r="P41" s="1498"/>
      <c r="Q41" s="1052"/>
      <c r="R41" s="1127"/>
      <c r="S41" s="937"/>
    </row>
    <row r="42" spans="1:19" ht="83.45" customHeight="1" x14ac:dyDescent="0.25">
      <c r="A42" s="832" t="s">
        <v>891</v>
      </c>
      <c r="B42" s="888" t="s">
        <v>892</v>
      </c>
      <c r="C42" s="888" t="s">
        <v>893</v>
      </c>
      <c r="D42" s="900">
        <v>12</v>
      </c>
      <c r="E42" s="900">
        <v>12</v>
      </c>
      <c r="F42" s="1056">
        <f>E42/D42</f>
        <v>1</v>
      </c>
      <c r="G42" s="888" t="s">
        <v>894</v>
      </c>
      <c r="H42" s="879" t="s">
        <v>99</v>
      </c>
      <c r="I42" s="1113">
        <v>21026666</v>
      </c>
      <c r="J42" s="1113">
        <v>21026666</v>
      </c>
      <c r="K42" s="827">
        <f>J42/I42</f>
        <v>1</v>
      </c>
      <c r="L42" s="888" t="s">
        <v>895</v>
      </c>
      <c r="M42" s="888" t="s">
        <v>1652</v>
      </c>
      <c r="N42" s="826">
        <v>2</v>
      </c>
      <c r="O42" s="875">
        <v>21026666</v>
      </c>
      <c r="P42" s="875">
        <f>J42</f>
        <v>21026666</v>
      </c>
      <c r="Q42" s="1056">
        <f>P42/O42</f>
        <v>1</v>
      </c>
      <c r="R42" s="900" t="s">
        <v>791</v>
      </c>
      <c r="S42" s="897" t="s">
        <v>792</v>
      </c>
    </row>
    <row r="43" spans="1:19" ht="83.45" customHeight="1" x14ac:dyDescent="0.25">
      <c r="A43" s="793"/>
      <c r="B43" s="890"/>
      <c r="C43" s="890"/>
      <c r="D43" s="902"/>
      <c r="E43" s="902"/>
      <c r="F43" s="1057"/>
      <c r="G43" s="890"/>
      <c r="H43" s="881"/>
      <c r="I43" s="1100"/>
      <c r="J43" s="1100"/>
      <c r="K43" s="804"/>
      <c r="L43" s="890"/>
      <c r="M43" s="890"/>
      <c r="N43" s="821"/>
      <c r="O43" s="818"/>
      <c r="P43" s="818"/>
      <c r="Q43" s="1057"/>
      <c r="R43" s="902"/>
      <c r="S43" s="899"/>
    </row>
    <row r="44" spans="1:19" ht="136.9" customHeight="1" x14ac:dyDescent="0.25">
      <c r="A44" s="155" t="s">
        <v>896</v>
      </c>
      <c r="B44" s="125" t="s">
        <v>897</v>
      </c>
      <c r="C44" s="125" t="s">
        <v>898</v>
      </c>
      <c r="D44" s="148">
        <v>1</v>
      </c>
      <c r="E44" s="94">
        <v>1</v>
      </c>
      <c r="F44" s="124">
        <f>E44/D44</f>
        <v>1</v>
      </c>
      <c r="G44" s="125" t="s">
        <v>899</v>
      </c>
      <c r="H44" s="255" t="s">
        <v>798</v>
      </c>
      <c r="I44" s="153">
        <v>17570000</v>
      </c>
      <c r="J44" s="153">
        <v>17570000</v>
      </c>
      <c r="K44" s="164">
        <f>J44/I44</f>
        <v>1</v>
      </c>
      <c r="L44" s="125" t="s">
        <v>900</v>
      </c>
      <c r="M44" s="200" t="s">
        <v>1653</v>
      </c>
      <c r="N44" s="145">
        <v>2</v>
      </c>
      <c r="O44" s="214">
        <v>17570000</v>
      </c>
      <c r="P44" s="153">
        <f>J44</f>
        <v>17570000</v>
      </c>
      <c r="Q44" s="124">
        <f>P44/O44</f>
        <v>1</v>
      </c>
      <c r="R44" s="148" t="s">
        <v>791</v>
      </c>
      <c r="S44" s="532" t="s">
        <v>792</v>
      </c>
    </row>
    <row r="45" spans="1:19" ht="48.6" customHeight="1" x14ac:dyDescent="0.25">
      <c r="A45" s="832" t="s">
        <v>901</v>
      </c>
      <c r="B45" s="125" t="s">
        <v>902</v>
      </c>
      <c r="C45" s="125" t="s">
        <v>903</v>
      </c>
      <c r="D45" s="92">
        <v>1</v>
      </c>
      <c r="E45" s="94">
        <v>1</v>
      </c>
      <c r="F45" s="124">
        <v>1</v>
      </c>
      <c r="G45" s="888" t="s">
        <v>904</v>
      </c>
      <c r="H45" s="1491" t="s">
        <v>99</v>
      </c>
      <c r="I45" s="834">
        <v>112649665</v>
      </c>
      <c r="J45" s="834">
        <v>112649665</v>
      </c>
      <c r="K45" s="827">
        <f>J45/I45</f>
        <v>1</v>
      </c>
      <c r="L45" s="888" t="s">
        <v>905</v>
      </c>
      <c r="M45" s="88"/>
      <c r="N45" s="826">
        <v>10</v>
      </c>
      <c r="O45" s="834">
        <v>112649665</v>
      </c>
      <c r="P45" s="834">
        <f>J45</f>
        <v>112649665</v>
      </c>
      <c r="Q45" s="1052">
        <f>P45/O45</f>
        <v>1</v>
      </c>
      <c r="R45" s="1127" t="s">
        <v>791</v>
      </c>
      <c r="S45" s="937" t="s">
        <v>792</v>
      </c>
    </row>
    <row r="46" spans="1:19" ht="48.6" customHeight="1" x14ac:dyDescent="0.25">
      <c r="A46" s="792"/>
      <c r="B46" s="151" t="s">
        <v>906</v>
      </c>
      <c r="C46" s="151" t="s">
        <v>907</v>
      </c>
      <c r="D46" s="87">
        <v>12</v>
      </c>
      <c r="E46" s="87">
        <v>12</v>
      </c>
      <c r="F46" s="124">
        <f>E46/D46</f>
        <v>1</v>
      </c>
      <c r="G46" s="889"/>
      <c r="H46" s="1492"/>
      <c r="I46" s="800"/>
      <c r="J46" s="800"/>
      <c r="K46" s="803"/>
      <c r="L46" s="889"/>
      <c r="M46" s="256" t="s">
        <v>1579</v>
      </c>
      <c r="N46" s="820"/>
      <c r="O46" s="800"/>
      <c r="P46" s="800"/>
      <c r="Q46" s="1052"/>
      <c r="R46" s="1127"/>
      <c r="S46" s="937"/>
    </row>
    <row r="47" spans="1:19" ht="99" customHeight="1" x14ac:dyDescent="0.25">
      <c r="A47" s="792"/>
      <c r="B47" s="125" t="s">
        <v>908</v>
      </c>
      <c r="C47" s="125" t="s">
        <v>909</v>
      </c>
      <c r="D47" s="94">
        <v>3</v>
      </c>
      <c r="E47" s="94">
        <v>3</v>
      </c>
      <c r="F47" s="124">
        <f>E47/D47</f>
        <v>1</v>
      </c>
      <c r="G47" s="889"/>
      <c r="H47" s="879" t="s">
        <v>798</v>
      </c>
      <c r="I47" s="800"/>
      <c r="J47" s="800"/>
      <c r="K47" s="803"/>
      <c r="L47" s="889"/>
      <c r="M47" s="257" t="s">
        <v>910</v>
      </c>
      <c r="N47" s="820"/>
      <c r="O47" s="800"/>
      <c r="P47" s="800"/>
      <c r="Q47" s="1052"/>
      <c r="R47" s="1127"/>
      <c r="S47" s="937"/>
    </row>
    <row r="48" spans="1:19" ht="43.9" customHeight="1" x14ac:dyDescent="0.25">
      <c r="A48" s="793"/>
      <c r="B48" s="125" t="s">
        <v>911</v>
      </c>
      <c r="C48" s="125" t="s">
        <v>912</v>
      </c>
      <c r="D48" s="92">
        <v>1</v>
      </c>
      <c r="E48" s="418">
        <v>0.4</v>
      </c>
      <c r="F48" s="124">
        <f>E48/D48</f>
        <v>0.4</v>
      </c>
      <c r="G48" s="890"/>
      <c r="H48" s="881"/>
      <c r="I48" s="801"/>
      <c r="J48" s="801"/>
      <c r="K48" s="804"/>
      <c r="L48" s="890"/>
      <c r="M48" s="257" t="s">
        <v>913</v>
      </c>
      <c r="N48" s="821"/>
      <c r="O48" s="801"/>
      <c r="P48" s="801"/>
      <c r="Q48" s="1052"/>
      <c r="R48" s="1127"/>
      <c r="S48" s="937"/>
    </row>
    <row r="49" spans="1:19" ht="91.15" customHeight="1" x14ac:dyDescent="0.25">
      <c r="A49" s="832" t="s">
        <v>914</v>
      </c>
      <c r="B49" s="125" t="s">
        <v>915</v>
      </c>
      <c r="C49" s="125" t="s">
        <v>916</v>
      </c>
      <c r="D49" s="148">
        <v>5</v>
      </c>
      <c r="E49" s="148">
        <v>5</v>
      </c>
      <c r="F49" s="124">
        <f>E49/D49</f>
        <v>1</v>
      </c>
      <c r="G49" s="888" t="s">
        <v>917</v>
      </c>
      <c r="H49" s="154" t="s">
        <v>102</v>
      </c>
      <c r="I49" s="834">
        <v>162890002</v>
      </c>
      <c r="J49" s="834">
        <v>162890000</v>
      </c>
      <c r="K49" s="827">
        <f>J49/I49</f>
        <v>0.99999998772177556</v>
      </c>
      <c r="L49" s="888" t="s">
        <v>918</v>
      </c>
      <c r="M49" s="200" t="s">
        <v>1654</v>
      </c>
      <c r="N49" s="826">
        <v>5</v>
      </c>
      <c r="O49" s="834">
        <v>162890000</v>
      </c>
      <c r="P49" s="834">
        <f>J49</f>
        <v>162890000</v>
      </c>
      <c r="Q49" s="1056">
        <f>P49/O49</f>
        <v>1</v>
      </c>
      <c r="R49" s="1127" t="s">
        <v>791</v>
      </c>
      <c r="S49" s="937" t="s">
        <v>792</v>
      </c>
    </row>
    <row r="50" spans="1:19" ht="32.450000000000003" customHeight="1" x14ac:dyDescent="0.25">
      <c r="A50" s="792"/>
      <c r="B50" s="888" t="s">
        <v>919</v>
      </c>
      <c r="C50" s="888" t="s">
        <v>920</v>
      </c>
      <c r="D50" s="900">
        <v>1</v>
      </c>
      <c r="E50" s="1487">
        <v>1</v>
      </c>
      <c r="F50" s="1056">
        <f>E50/D50</f>
        <v>1</v>
      </c>
      <c r="G50" s="889"/>
      <c r="H50" s="125" t="s">
        <v>877</v>
      </c>
      <c r="I50" s="800"/>
      <c r="J50" s="800"/>
      <c r="K50" s="803"/>
      <c r="L50" s="889"/>
      <c r="M50" s="1489" t="s">
        <v>921</v>
      </c>
      <c r="N50" s="820"/>
      <c r="O50" s="800"/>
      <c r="P50" s="800"/>
      <c r="Q50" s="1069"/>
      <c r="R50" s="1127"/>
      <c r="S50" s="937"/>
    </row>
    <row r="51" spans="1:19" ht="32.450000000000003" customHeight="1" thickBot="1" x14ac:dyDescent="0.3">
      <c r="A51" s="792"/>
      <c r="B51" s="1447"/>
      <c r="C51" s="1447"/>
      <c r="D51" s="901"/>
      <c r="E51" s="1488"/>
      <c r="F51" s="1069"/>
      <c r="G51" s="889"/>
      <c r="H51" s="439" t="s">
        <v>249</v>
      </c>
      <c r="I51" s="800"/>
      <c r="J51" s="800"/>
      <c r="K51" s="803"/>
      <c r="L51" s="889"/>
      <c r="M51" s="1490"/>
      <c r="N51" s="820"/>
      <c r="O51" s="800"/>
      <c r="P51" s="800"/>
      <c r="Q51" s="1069"/>
      <c r="R51" s="900"/>
      <c r="S51" s="938"/>
    </row>
    <row r="52" spans="1:19" ht="13.5" thickBot="1" x14ac:dyDescent="0.3">
      <c r="A52" s="922" t="s">
        <v>61</v>
      </c>
      <c r="B52" s="922"/>
      <c r="C52" s="97"/>
      <c r="D52" s="424"/>
      <c r="E52" s="424"/>
      <c r="F52" s="24">
        <f>AVERAGE(F8:F51)</f>
        <v>0.95555555555555549</v>
      </c>
      <c r="G52" s="30"/>
      <c r="H52" s="56"/>
      <c r="I52" s="53">
        <f>SUM(I8:I51)</f>
        <v>2536293076.1199999</v>
      </c>
      <c r="J52" s="53">
        <f>SUM(J8:J51)</f>
        <v>2531079992</v>
      </c>
      <c r="K52" s="26">
        <f>J52/I52</f>
        <v>0.99794460499495008</v>
      </c>
      <c r="L52" s="54"/>
      <c r="M52" s="54"/>
      <c r="N52" s="28">
        <f>SUM(N8:N51)</f>
        <v>99</v>
      </c>
      <c r="O52" s="53">
        <f>SUM(O8:O51)</f>
        <v>2531079992</v>
      </c>
      <c r="P52" s="53">
        <f>SUM(P8:P51)</f>
        <v>2531079992</v>
      </c>
      <c r="Q52" s="26">
        <f>P52/O52</f>
        <v>1</v>
      </c>
      <c r="R52" s="56"/>
      <c r="S52" s="56"/>
    </row>
    <row r="53" spans="1:19" x14ac:dyDescent="0.25">
      <c r="A53" s="927" t="s">
        <v>62</v>
      </c>
      <c r="B53" s="927"/>
      <c r="C53" s="927"/>
      <c r="D53" s="927"/>
      <c r="E53" s="927"/>
      <c r="F53" s="927"/>
      <c r="G53" s="434"/>
      <c r="H53" s="58"/>
      <c r="I53" s="438"/>
      <c r="J53" s="438"/>
      <c r="K53" s="33"/>
      <c r="L53" s="434"/>
      <c r="M53" s="434"/>
      <c r="N53" s="434"/>
      <c r="O53" s="438"/>
      <c r="P53" s="438"/>
      <c r="Q53" s="33"/>
      <c r="R53" s="58"/>
      <c r="S53" s="58"/>
    </row>
    <row r="54" spans="1:19" x14ac:dyDescent="0.25">
      <c r="A54" s="925" t="s">
        <v>167</v>
      </c>
      <c r="B54" s="925"/>
      <c r="C54" s="925" t="s">
        <v>559</v>
      </c>
      <c r="D54" s="925"/>
      <c r="E54" s="925"/>
      <c r="F54" s="925"/>
      <c r="G54" s="35"/>
      <c r="H54" s="45"/>
      <c r="I54" s="770"/>
      <c r="J54" s="770"/>
      <c r="K54" s="37"/>
      <c r="L54" s="35"/>
      <c r="M54" s="35"/>
      <c r="N54" s="35"/>
      <c r="O54" s="163"/>
      <c r="P54" s="163"/>
      <c r="Q54" s="37"/>
      <c r="R54" s="45"/>
      <c r="S54" s="45"/>
    </row>
    <row r="55" spans="1:19" x14ac:dyDescent="0.25">
      <c r="A55" s="925" t="s">
        <v>64</v>
      </c>
      <c r="B55" s="925"/>
      <c r="C55" s="925" t="s">
        <v>792</v>
      </c>
      <c r="D55" s="925"/>
      <c r="E55" s="925"/>
      <c r="F55" s="925"/>
      <c r="G55" s="67"/>
      <c r="H55" s="67"/>
      <c r="I55" s="226"/>
      <c r="J55" s="226"/>
      <c r="K55" s="99"/>
      <c r="L55" s="35"/>
      <c r="M55" s="35"/>
      <c r="N55" s="35"/>
      <c r="O55" s="163"/>
      <c r="P55" s="163"/>
      <c r="Q55" s="37"/>
      <c r="R55" s="45"/>
      <c r="S55" s="45"/>
    </row>
    <row r="56" spans="1:19" x14ac:dyDescent="0.2">
      <c r="I56" s="258"/>
      <c r="J56" s="259"/>
      <c r="K56" s="258"/>
      <c r="L56" s="258"/>
      <c r="M56" s="258"/>
      <c r="N56" s="258"/>
    </row>
  </sheetData>
  <mergeCells count="228">
    <mergeCell ref="A6:A7"/>
    <mergeCell ref="B6:B7"/>
    <mergeCell ref="C6:C7"/>
    <mergeCell ref="D6:D7"/>
    <mergeCell ref="A2:S2"/>
    <mergeCell ref="A3:V3"/>
    <mergeCell ref="A4:F4"/>
    <mergeCell ref="G4:J4"/>
    <mergeCell ref="K4:M4"/>
    <mergeCell ref="N4:S4"/>
    <mergeCell ref="A5:F5"/>
    <mergeCell ref="G5:K5"/>
    <mergeCell ref="L5:S5"/>
    <mergeCell ref="E6:E7"/>
    <mergeCell ref="F6:F7"/>
    <mergeCell ref="G6:G7"/>
    <mergeCell ref="S6:S7"/>
    <mergeCell ref="A8:A12"/>
    <mergeCell ref="G8:G12"/>
    <mergeCell ref="I8:I12"/>
    <mergeCell ref="J8:J12"/>
    <mergeCell ref="K8:K12"/>
    <mergeCell ref="L8:L12"/>
    <mergeCell ref="N8:N12"/>
    <mergeCell ref="O8:O12"/>
    <mergeCell ref="P8:P12"/>
    <mergeCell ref="Q8:Q12"/>
    <mergeCell ref="R8:R12"/>
    <mergeCell ref="S8:S12"/>
    <mergeCell ref="H10:H12"/>
    <mergeCell ref="R6:R7"/>
    <mergeCell ref="H6:H7"/>
    <mergeCell ref="I6:I7"/>
    <mergeCell ref="J6:J7"/>
    <mergeCell ref="N6:N7"/>
    <mergeCell ref="O6:O7"/>
    <mergeCell ref="P6:P7"/>
    <mergeCell ref="Q6:Q7"/>
    <mergeCell ref="K6:K7"/>
    <mergeCell ref="L6:L7"/>
    <mergeCell ref="M6:M7"/>
    <mergeCell ref="A17:A24"/>
    <mergeCell ref="G17:G24"/>
    <mergeCell ref="H17:H20"/>
    <mergeCell ref="I17:I24"/>
    <mergeCell ref="J17:J24"/>
    <mergeCell ref="K17:K24"/>
    <mergeCell ref="L17:L24"/>
    <mergeCell ref="M13:M15"/>
    <mergeCell ref="N13:N15"/>
    <mergeCell ref="F13:F15"/>
    <mergeCell ref="G13:G15"/>
    <mergeCell ref="I13:I15"/>
    <mergeCell ref="J13:J15"/>
    <mergeCell ref="K13:K15"/>
    <mergeCell ref="L13:L15"/>
    <mergeCell ref="H21:H24"/>
    <mergeCell ref="N17:N24"/>
    <mergeCell ref="A13:A15"/>
    <mergeCell ref="B13:B15"/>
    <mergeCell ref="C13:C15"/>
    <mergeCell ref="D13:D15"/>
    <mergeCell ref="E13:E15"/>
    <mergeCell ref="O17:O24"/>
    <mergeCell ref="P17:P24"/>
    <mergeCell ref="O29:O31"/>
    <mergeCell ref="P29:P31"/>
    <mergeCell ref="Q17:Q24"/>
    <mergeCell ref="R17:R24"/>
    <mergeCell ref="S17:S24"/>
    <mergeCell ref="R13:R15"/>
    <mergeCell ref="S13:S15"/>
    <mergeCell ref="O13:O15"/>
    <mergeCell ref="P13:P15"/>
    <mergeCell ref="Q13:Q15"/>
    <mergeCell ref="Q29:Q31"/>
    <mergeCell ref="R29:R31"/>
    <mergeCell ref="S29:S31"/>
    <mergeCell ref="Q25:Q28"/>
    <mergeCell ref="R25:R28"/>
    <mergeCell ref="S25:S28"/>
    <mergeCell ref="O25:O28"/>
    <mergeCell ref="P25:P28"/>
    <mergeCell ref="K25:K28"/>
    <mergeCell ref="L25:L28"/>
    <mergeCell ref="N25:N28"/>
    <mergeCell ref="H30:H31"/>
    <mergeCell ref="A25:A28"/>
    <mergeCell ref="G25:G28"/>
    <mergeCell ref="H25:H28"/>
    <mergeCell ref="I25:I28"/>
    <mergeCell ref="J25:J28"/>
    <mergeCell ref="A32:A34"/>
    <mergeCell ref="B32:B33"/>
    <mergeCell ref="C32:C33"/>
    <mergeCell ref="D32:D33"/>
    <mergeCell ref="E32:E33"/>
    <mergeCell ref="F32:F33"/>
    <mergeCell ref="G32:G34"/>
    <mergeCell ref="N29:N31"/>
    <mergeCell ref="D35:D37"/>
    <mergeCell ref="E35:E37"/>
    <mergeCell ref="F35:F37"/>
    <mergeCell ref="A29:A31"/>
    <mergeCell ref="G29:G31"/>
    <mergeCell ref="I29:I31"/>
    <mergeCell ref="J29:J31"/>
    <mergeCell ref="K29:K31"/>
    <mergeCell ref="L29:L31"/>
    <mergeCell ref="P32:P34"/>
    <mergeCell ref="Q32:Q34"/>
    <mergeCell ref="R32:R34"/>
    <mergeCell ref="S32:S34"/>
    <mergeCell ref="H33:H34"/>
    <mergeCell ref="M33:M34"/>
    <mergeCell ref="I32:I34"/>
    <mergeCell ref="J32:J34"/>
    <mergeCell ref="K32:K34"/>
    <mergeCell ref="N32:N34"/>
    <mergeCell ref="O32:O34"/>
    <mergeCell ref="S35:S37"/>
    <mergeCell ref="A38:A39"/>
    <mergeCell ref="B38:B39"/>
    <mergeCell ref="C38:C39"/>
    <mergeCell ref="D38:D39"/>
    <mergeCell ref="E38:E39"/>
    <mergeCell ref="F38:F39"/>
    <mergeCell ref="G38:G39"/>
    <mergeCell ref="H38:H39"/>
    <mergeCell ref="I38:I39"/>
    <mergeCell ref="N35:N37"/>
    <mergeCell ref="O35:O37"/>
    <mergeCell ref="P35:P37"/>
    <mergeCell ref="Q35:Q37"/>
    <mergeCell ref="R35:R37"/>
    <mergeCell ref="G35:G37"/>
    <mergeCell ref="I35:I37"/>
    <mergeCell ref="J35:J37"/>
    <mergeCell ref="K35:K37"/>
    <mergeCell ref="L35:L37"/>
    <mergeCell ref="M35:M37"/>
    <mergeCell ref="A35:A37"/>
    <mergeCell ref="B35:B37"/>
    <mergeCell ref="C35:C37"/>
    <mergeCell ref="P38:P39"/>
    <mergeCell ref="Q38:Q39"/>
    <mergeCell ref="R38:R39"/>
    <mergeCell ref="S38:S39"/>
    <mergeCell ref="A40:A41"/>
    <mergeCell ref="G40:G41"/>
    <mergeCell ref="I40:I41"/>
    <mergeCell ref="J40:J41"/>
    <mergeCell ref="K40:K41"/>
    <mergeCell ref="J38:J39"/>
    <mergeCell ref="K38:K39"/>
    <mergeCell ref="L38:L39"/>
    <mergeCell ref="M38:M39"/>
    <mergeCell ref="N38:N39"/>
    <mergeCell ref="Q40:Q41"/>
    <mergeCell ref="R40:R41"/>
    <mergeCell ref="S40:S41"/>
    <mergeCell ref="N40:N41"/>
    <mergeCell ref="O40:O41"/>
    <mergeCell ref="P40:P41"/>
    <mergeCell ref="B42:B43"/>
    <mergeCell ref="C42:C43"/>
    <mergeCell ref="D42:D43"/>
    <mergeCell ref="E42:E43"/>
    <mergeCell ref="F42:F43"/>
    <mergeCell ref="G42:G43"/>
    <mergeCell ref="L40:L41"/>
    <mergeCell ref="M40:M41"/>
    <mergeCell ref="O38:O39"/>
    <mergeCell ref="R45:R48"/>
    <mergeCell ref="S45:S48"/>
    <mergeCell ref="H47:H48"/>
    <mergeCell ref="S42:S43"/>
    <mergeCell ref="A45:A48"/>
    <mergeCell ref="G45:G48"/>
    <mergeCell ref="H45:H46"/>
    <mergeCell ref="I45:I48"/>
    <mergeCell ref="J45:J48"/>
    <mergeCell ref="K45:K48"/>
    <mergeCell ref="L45:L48"/>
    <mergeCell ref="N45:N48"/>
    <mergeCell ref="N42:N43"/>
    <mergeCell ref="O42:O43"/>
    <mergeCell ref="P42:P43"/>
    <mergeCell ref="Q42:Q43"/>
    <mergeCell ref="R42:R43"/>
    <mergeCell ref="H42:H43"/>
    <mergeCell ref="I42:I43"/>
    <mergeCell ref="J42:J43"/>
    <mergeCell ref="K42:K43"/>
    <mergeCell ref="L42:L43"/>
    <mergeCell ref="M42:M43"/>
    <mergeCell ref="A42:A43"/>
    <mergeCell ref="A49:A51"/>
    <mergeCell ref="G49:G51"/>
    <mergeCell ref="I49:I51"/>
    <mergeCell ref="J49:J51"/>
    <mergeCell ref="K49:K51"/>
    <mergeCell ref="L49:L51"/>
    <mergeCell ref="O45:O48"/>
    <mergeCell ref="P45:P48"/>
    <mergeCell ref="Q45:Q48"/>
    <mergeCell ref="S49:S51"/>
    <mergeCell ref="B50:B51"/>
    <mergeCell ref="C50:C51"/>
    <mergeCell ref="D50:D51"/>
    <mergeCell ref="E50:E51"/>
    <mergeCell ref="F50:F51"/>
    <mergeCell ref="M50:M51"/>
    <mergeCell ref="N49:N51"/>
    <mergeCell ref="O49:O51"/>
    <mergeCell ref="P49:P51"/>
    <mergeCell ref="Q49:Q51"/>
    <mergeCell ref="R49:R51"/>
    <mergeCell ref="A55:B55"/>
    <mergeCell ref="C55:D55"/>
    <mergeCell ref="E55:F55"/>
    <mergeCell ref="A52:B52"/>
    <mergeCell ref="A53:B53"/>
    <mergeCell ref="C53:D53"/>
    <mergeCell ref="E53:F53"/>
    <mergeCell ref="A54:B54"/>
    <mergeCell ref="C54:D54"/>
    <mergeCell ref="E54:F54"/>
  </mergeCells>
  <pageMargins left="1.299212598425197" right="0.31496062992125984" top="0.74803149606299213" bottom="0.74803149606299213" header="0.31496062992125984" footer="0.31496062992125984"/>
  <pageSetup paperSize="5" scale="65" orientation="landscape" r:id="rId1"/>
  <headerFooter>
    <oddFooter>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P62"/>
  <sheetViews>
    <sheetView showGridLines="0" topLeftCell="F58" zoomScale="80" zoomScaleNormal="80" workbookViewId="0">
      <selection activeCell="O61" sqref="O61"/>
    </sheetView>
  </sheetViews>
  <sheetFormatPr baseColWidth="10" defaultColWidth="0" defaultRowHeight="12.75" x14ac:dyDescent="0.25"/>
  <cols>
    <col min="1" max="1" width="18.42578125" style="1" customWidth="1"/>
    <col min="2" max="2" width="31.7109375" style="2" customWidth="1"/>
    <col min="3" max="3" width="29" style="2" customWidth="1"/>
    <col min="4" max="4" width="15.28515625" style="1" customWidth="1"/>
    <col min="5" max="5" width="12.140625" style="1" customWidth="1"/>
    <col min="6" max="6" width="11.42578125" style="3" customWidth="1"/>
    <col min="7" max="7" width="32.140625" style="2" customWidth="1"/>
    <col min="8" max="8" width="26.28515625" style="1" customWidth="1"/>
    <col min="9" max="9" width="22.140625" style="81" customWidth="1"/>
    <col min="10" max="10" width="18.7109375" style="81" customWidth="1"/>
    <col min="11" max="11" width="14.5703125" style="3" customWidth="1"/>
    <col min="12" max="12" width="33.140625" style="2" customWidth="1"/>
    <col min="13" max="13" width="42.28515625" style="2" customWidth="1"/>
    <col min="14" max="14" width="14.28515625" style="2" customWidth="1"/>
    <col min="15" max="15" width="17.28515625" style="81" customWidth="1"/>
    <col min="16" max="16" width="17.42578125" style="4" customWidth="1"/>
    <col min="17" max="17" width="14.28515625" style="3" customWidth="1"/>
    <col min="18" max="18" width="16" style="1" customWidth="1"/>
    <col min="19" max="19" width="20.28515625" style="1" customWidth="1"/>
    <col min="20" max="22" width="0" style="2" hidden="1" customWidth="1"/>
    <col min="23" max="33" width="11.42578125" style="2" hidden="1" customWidth="1"/>
    <col min="34" max="34" width="11.42578125" style="2" customWidth="1"/>
    <col min="35" max="35" width="0" style="2" hidden="1"/>
    <col min="36" max="255" width="11.42578125" style="2" hidden="1"/>
    <col min="256" max="256" width="18.42578125" style="2" customWidth="1"/>
    <col min="257" max="257" width="31.7109375" style="2" customWidth="1"/>
    <col min="258" max="258" width="29" style="2" customWidth="1"/>
    <col min="259" max="259" width="15.28515625" style="2" customWidth="1"/>
    <col min="260" max="260" width="12.140625" style="2" customWidth="1"/>
    <col min="261" max="261" width="11.42578125" style="2" customWidth="1"/>
    <col min="262" max="262" width="32.140625" style="2" customWidth="1"/>
    <col min="263" max="263" width="26.28515625" style="2" customWidth="1"/>
    <col min="264" max="264" width="22.140625" style="2" customWidth="1"/>
    <col min="265" max="265" width="18.7109375" style="2" customWidth="1"/>
    <col min="266" max="266" width="14.5703125" style="2" customWidth="1"/>
    <col min="267" max="267" width="33.140625" style="2" customWidth="1"/>
    <col min="268" max="268" width="42.28515625" style="2" customWidth="1"/>
    <col min="269" max="270" width="14.28515625" style="2" customWidth="1"/>
    <col min="271" max="271" width="17.28515625" style="2" customWidth="1"/>
    <col min="272" max="272" width="17.42578125" style="2" customWidth="1"/>
    <col min="273" max="273" width="14.28515625" style="2" customWidth="1"/>
    <col min="274" max="274" width="16" style="2" customWidth="1"/>
    <col min="275" max="275" width="20.28515625" style="2" customWidth="1"/>
    <col min="276" max="289" width="11.42578125" style="2" hidden="1" customWidth="1"/>
    <col min="290" max="290" width="11.42578125" style="2" customWidth="1"/>
    <col min="291" max="511" width="11.42578125" style="2" hidden="1"/>
    <col min="512" max="512" width="18.42578125" style="2" customWidth="1"/>
    <col min="513" max="513" width="31.7109375" style="2" customWidth="1"/>
    <col min="514" max="514" width="29" style="2" customWidth="1"/>
    <col min="515" max="515" width="15.28515625" style="2" customWidth="1"/>
    <col min="516" max="516" width="12.140625" style="2" customWidth="1"/>
    <col min="517" max="517" width="11.42578125" style="2" customWidth="1"/>
    <col min="518" max="518" width="32.140625" style="2" customWidth="1"/>
    <col min="519" max="519" width="26.28515625" style="2" customWidth="1"/>
    <col min="520" max="520" width="22.140625" style="2" customWidth="1"/>
    <col min="521" max="521" width="18.7109375" style="2" customWidth="1"/>
    <col min="522" max="522" width="14.5703125" style="2" customWidth="1"/>
    <col min="523" max="523" width="33.140625" style="2" customWidth="1"/>
    <col min="524" max="524" width="42.28515625" style="2" customWidth="1"/>
    <col min="525" max="526" width="14.28515625" style="2" customWidth="1"/>
    <col min="527" max="527" width="17.28515625" style="2" customWidth="1"/>
    <col min="528" max="528" width="17.42578125" style="2" customWidth="1"/>
    <col min="529" max="529" width="14.28515625" style="2" customWidth="1"/>
    <col min="530" max="530" width="16" style="2" customWidth="1"/>
    <col min="531" max="531" width="20.28515625" style="2" customWidth="1"/>
    <col min="532" max="545" width="11.42578125" style="2" hidden="1" customWidth="1"/>
    <col min="546" max="546" width="11.42578125" style="2" customWidth="1"/>
    <col min="547" max="767" width="11.42578125" style="2" hidden="1"/>
    <col min="768" max="768" width="18.42578125" style="2" customWidth="1"/>
    <col min="769" max="769" width="31.7109375" style="2" customWidth="1"/>
    <col min="770" max="770" width="29" style="2" customWidth="1"/>
    <col min="771" max="771" width="15.28515625" style="2" customWidth="1"/>
    <col min="772" max="772" width="12.140625" style="2" customWidth="1"/>
    <col min="773" max="773" width="11.42578125" style="2" customWidth="1"/>
    <col min="774" max="774" width="32.140625" style="2" customWidth="1"/>
    <col min="775" max="775" width="26.28515625" style="2" customWidth="1"/>
    <col min="776" max="776" width="22.140625" style="2" customWidth="1"/>
    <col min="777" max="777" width="18.7109375" style="2" customWidth="1"/>
    <col min="778" max="778" width="14.5703125" style="2" customWidth="1"/>
    <col min="779" max="779" width="33.140625" style="2" customWidth="1"/>
    <col min="780" max="780" width="42.28515625" style="2" customWidth="1"/>
    <col min="781" max="782" width="14.28515625" style="2" customWidth="1"/>
    <col min="783" max="783" width="17.28515625" style="2" customWidth="1"/>
    <col min="784" max="784" width="17.42578125" style="2" customWidth="1"/>
    <col min="785" max="785" width="14.28515625" style="2" customWidth="1"/>
    <col min="786" max="786" width="16" style="2" customWidth="1"/>
    <col min="787" max="787" width="20.28515625" style="2" customWidth="1"/>
    <col min="788" max="801" width="11.42578125" style="2" hidden="1" customWidth="1"/>
    <col min="802" max="802" width="11.42578125" style="2" customWidth="1"/>
    <col min="803" max="1023" width="11.42578125" style="2" hidden="1"/>
    <col min="1024" max="1024" width="18.42578125" style="2" customWidth="1"/>
    <col min="1025" max="1025" width="31.7109375" style="2" customWidth="1"/>
    <col min="1026" max="1026" width="29" style="2" customWidth="1"/>
    <col min="1027" max="1027" width="15.28515625" style="2" customWidth="1"/>
    <col min="1028" max="1028" width="12.140625" style="2" customWidth="1"/>
    <col min="1029" max="1029" width="11.42578125" style="2" customWidth="1"/>
    <col min="1030" max="1030" width="32.140625" style="2" customWidth="1"/>
    <col min="1031" max="1031" width="26.28515625" style="2" customWidth="1"/>
    <col min="1032" max="1032" width="22.140625" style="2" customWidth="1"/>
    <col min="1033" max="1033" width="18.7109375" style="2" customWidth="1"/>
    <col min="1034" max="1034" width="14.5703125" style="2" customWidth="1"/>
    <col min="1035" max="1035" width="33.140625" style="2" customWidth="1"/>
    <col min="1036" max="1036" width="42.28515625" style="2" customWidth="1"/>
    <col min="1037" max="1038" width="14.28515625" style="2" customWidth="1"/>
    <col min="1039" max="1039" width="17.28515625" style="2" customWidth="1"/>
    <col min="1040" max="1040" width="17.42578125" style="2" customWidth="1"/>
    <col min="1041" max="1041" width="14.28515625" style="2" customWidth="1"/>
    <col min="1042" max="1042" width="16" style="2" customWidth="1"/>
    <col min="1043" max="1043" width="20.28515625" style="2" customWidth="1"/>
    <col min="1044" max="1057" width="11.42578125" style="2" hidden="1" customWidth="1"/>
    <col min="1058" max="1058" width="11.42578125" style="2" customWidth="1"/>
    <col min="1059" max="1279" width="11.42578125" style="2" hidden="1"/>
    <col min="1280" max="1280" width="18.42578125" style="2" customWidth="1"/>
    <col min="1281" max="1281" width="31.7109375" style="2" customWidth="1"/>
    <col min="1282" max="1282" width="29" style="2" customWidth="1"/>
    <col min="1283" max="1283" width="15.28515625" style="2" customWidth="1"/>
    <col min="1284" max="1284" width="12.140625" style="2" customWidth="1"/>
    <col min="1285" max="1285" width="11.42578125" style="2" customWidth="1"/>
    <col min="1286" max="1286" width="32.140625" style="2" customWidth="1"/>
    <col min="1287" max="1287" width="26.28515625" style="2" customWidth="1"/>
    <col min="1288" max="1288" width="22.140625" style="2" customWidth="1"/>
    <col min="1289" max="1289" width="18.7109375" style="2" customWidth="1"/>
    <col min="1290" max="1290" width="14.5703125" style="2" customWidth="1"/>
    <col min="1291" max="1291" width="33.140625" style="2" customWidth="1"/>
    <col min="1292" max="1292" width="42.28515625" style="2" customWidth="1"/>
    <col min="1293" max="1294" width="14.28515625" style="2" customWidth="1"/>
    <col min="1295" max="1295" width="17.28515625" style="2" customWidth="1"/>
    <col min="1296" max="1296" width="17.42578125" style="2" customWidth="1"/>
    <col min="1297" max="1297" width="14.28515625" style="2" customWidth="1"/>
    <col min="1298" max="1298" width="16" style="2" customWidth="1"/>
    <col min="1299" max="1299" width="20.28515625" style="2" customWidth="1"/>
    <col min="1300" max="1313" width="11.42578125" style="2" hidden="1" customWidth="1"/>
    <col min="1314" max="1314" width="11.42578125" style="2" customWidth="1"/>
    <col min="1315" max="1535" width="11.42578125" style="2" hidden="1"/>
    <col min="1536" max="1536" width="18.42578125" style="2" customWidth="1"/>
    <col min="1537" max="1537" width="31.7109375" style="2" customWidth="1"/>
    <col min="1538" max="1538" width="29" style="2" customWidth="1"/>
    <col min="1539" max="1539" width="15.28515625" style="2" customWidth="1"/>
    <col min="1540" max="1540" width="12.140625" style="2" customWidth="1"/>
    <col min="1541" max="1541" width="11.42578125" style="2" customWidth="1"/>
    <col min="1542" max="1542" width="32.140625" style="2" customWidth="1"/>
    <col min="1543" max="1543" width="26.28515625" style="2" customWidth="1"/>
    <col min="1544" max="1544" width="22.140625" style="2" customWidth="1"/>
    <col min="1545" max="1545" width="18.7109375" style="2" customWidth="1"/>
    <col min="1546" max="1546" width="14.5703125" style="2" customWidth="1"/>
    <col min="1547" max="1547" width="33.140625" style="2" customWidth="1"/>
    <col min="1548" max="1548" width="42.28515625" style="2" customWidth="1"/>
    <col min="1549" max="1550" width="14.28515625" style="2" customWidth="1"/>
    <col min="1551" max="1551" width="17.28515625" style="2" customWidth="1"/>
    <col min="1552" max="1552" width="17.42578125" style="2" customWidth="1"/>
    <col min="1553" max="1553" width="14.28515625" style="2" customWidth="1"/>
    <col min="1554" max="1554" width="16" style="2" customWidth="1"/>
    <col min="1555" max="1555" width="20.28515625" style="2" customWidth="1"/>
    <col min="1556" max="1569" width="11.42578125" style="2" hidden="1" customWidth="1"/>
    <col min="1570" max="1570" width="11.42578125" style="2" customWidth="1"/>
    <col min="1571" max="1791" width="11.42578125" style="2" hidden="1"/>
    <col min="1792" max="1792" width="18.42578125" style="2" customWidth="1"/>
    <col min="1793" max="1793" width="31.7109375" style="2" customWidth="1"/>
    <col min="1794" max="1794" width="29" style="2" customWidth="1"/>
    <col min="1795" max="1795" width="15.28515625" style="2" customWidth="1"/>
    <col min="1796" max="1796" width="12.140625" style="2" customWidth="1"/>
    <col min="1797" max="1797" width="11.42578125" style="2" customWidth="1"/>
    <col min="1798" max="1798" width="32.140625" style="2" customWidth="1"/>
    <col min="1799" max="1799" width="26.28515625" style="2" customWidth="1"/>
    <col min="1800" max="1800" width="22.140625" style="2" customWidth="1"/>
    <col min="1801" max="1801" width="18.7109375" style="2" customWidth="1"/>
    <col min="1802" max="1802" width="14.5703125" style="2" customWidth="1"/>
    <col min="1803" max="1803" width="33.140625" style="2" customWidth="1"/>
    <col min="1804" max="1804" width="42.28515625" style="2" customWidth="1"/>
    <col min="1805" max="1806" width="14.28515625" style="2" customWidth="1"/>
    <col min="1807" max="1807" width="17.28515625" style="2" customWidth="1"/>
    <col min="1808" max="1808" width="17.42578125" style="2" customWidth="1"/>
    <col min="1809" max="1809" width="14.28515625" style="2" customWidth="1"/>
    <col min="1810" max="1810" width="16" style="2" customWidth="1"/>
    <col min="1811" max="1811" width="20.28515625" style="2" customWidth="1"/>
    <col min="1812" max="1825" width="11.42578125" style="2" hidden="1" customWidth="1"/>
    <col min="1826" max="1826" width="11.42578125" style="2" customWidth="1"/>
    <col min="1827" max="2047" width="11.42578125" style="2" hidden="1"/>
    <col min="2048" max="2048" width="18.42578125" style="2" customWidth="1"/>
    <col min="2049" max="2049" width="31.7109375" style="2" customWidth="1"/>
    <col min="2050" max="2050" width="29" style="2" customWidth="1"/>
    <col min="2051" max="2051" width="15.28515625" style="2" customWidth="1"/>
    <col min="2052" max="2052" width="12.140625" style="2" customWidth="1"/>
    <col min="2053" max="2053" width="11.42578125" style="2" customWidth="1"/>
    <col min="2054" max="2054" width="32.140625" style="2" customWidth="1"/>
    <col min="2055" max="2055" width="26.28515625" style="2" customWidth="1"/>
    <col min="2056" max="2056" width="22.140625" style="2" customWidth="1"/>
    <col min="2057" max="2057" width="18.7109375" style="2" customWidth="1"/>
    <col min="2058" max="2058" width="14.5703125" style="2" customWidth="1"/>
    <col min="2059" max="2059" width="33.140625" style="2" customWidth="1"/>
    <col min="2060" max="2060" width="42.28515625" style="2" customWidth="1"/>
    <col min="2061" max="2062" width="14.28515625" style="2" customWidth="1"/>
    <col min="2063" max="2063" width="17.28515625" style="2" customWidth="1"/>
    <col min="2064" max="2064" width="17.42578125" style="2" customWidth="1"/>
    <col min="2065" max="2065" width="14.28515625" style="2" customWidth="1"/>
    <col min="2066" max="2066" width="16" style="2" customWidth="1"/>
    <col min="2067" max="2067" width="20.28515625" style="2" customWidth="1"/>
    <col min="2068" max="2081" width="11.42578125" style="2" hidden="1" customWidth="1"/>
    <col min="2082" max="2082" width="11.42578125" style="2" customWidth="1"/>
    <col min="2083" max="2303" width="11.42578125" style="2" hidden="1"/>
    <col min="2304" max="2304" width="18.42578125" style="2" customWidth="1"/>
    <col min="2305" max="2305" width="31.7109375" style="2" customWidth="1"/>
    <col min="2306" max="2306" width="29" style="2" customWidth="1"/>
    <col min="2307" max="2307" width="15.28515625" style="2" customWidth="1"/>
    <col min="2308" max="2308" width="12.140625" style="2" customWidth="1"/>
    <col min="2309" max="2309" width="11.42578125" style="2" customWidth="1"/>
    <col min="2310" max="2310" width="32.140625" style="2" customWidth="1"/>
    <col min="2311" max="2311" width="26.28515625" style="2" customWidth="1"/>
    <col min="2312" max="2312" width="22.140625" style="2" customWidth="1"/>
    <col min="2313" max="2313" width="18.7109375" style="2" customWidth="1"/>
    <col min="2314" max="2314" width="14.5703125" style="2" customWidth="1"/>
    <col min="2315" max="2315" width="33.140625" style="2" customWidth="1"/>
    <col min="2316" max="2316" width="42.28515625" style="2" customWidth="1"/>
    <col min="2317" max="2318" width="14.28515625" style="2" customWidth="1"/>
    <col min="2319" max="2319" width="17.28515625" style="2" customWidth="1"/>
    <col min="2320" max="2320" width="17.42578125" style="2" customWidth="1"/>
    <col min="2321" max="2321" width="14.28515625" style="2" customWidth="1"/>
    <col min="2322" max="2322" width="16" style="2" customWidth="1"/>
    <col min="2323" max="2323" width="20.28515625" style="2" customWidth="1"/>
    <col min="2324" max="2337" width="11.42578125" style="2" hidden="1" customWidth="1"/>
    <col min="2338" max="2338" width="11.42578125" style="2" customWidth="1"/>
    <col min="2339" max="2559" width="11.42578125" style="2" hidden="1"/>
    <col min="2560" max="2560" width="18.42578125" style="2" customWidth="1"/>
    <col min="2561" max="2561" width="31.7109375" style="2" customWidth="1"/>
    <col min="2562" max="2562" width="29" style="2" customWidth="1"/>
    <col min="2563" max="2563" width="15.28515625" style="2" customWidth="1"/>
    <col min="2564" max="2564" width="12.140625" style="2" customWidth="1"/>
    <col min="2565" max="2565" width="11.42578125" style="2" customWidth="1"/>
    <col min="2566" max="2566" width="32.140625" style="2" customWidth="1"/>
    <col min="2567" max="2567" width="26.28515625" style="2" customWidth="1"/>
    <col min="2568" max="2568" width="22.140625" style="2" customWidth="1"/>
    <col min="2569" max="2569" width="18.7109375" style="2" customWidth="1"/>
    <col min="2570" max="2570" width="14.5703125" style="2" customWidth="1"/>
    <col min="2571" max="2571" width="33.140625" style="2" customWidth="1"/>
    <col min="2572" max="2572" width="42.28515625" style="2" customWidth="1"/>
    <col min="2573" max="2574" width="14.28515625" style="2" customWidth="1"/>
    <col min="2575" max="2575" width="17.28515625" style="2" customWidth="1"/>
    <col min="2576" max="2576" width="17.42578125" style="2" customWidth="1"/>
    <col min="2577" max="2577" width="14.28515625" style="2" customWidth="1"/>
    <col min="2578" max="2578" width="16" style="2" customWidth="1"/>
    <col min="2579" max="2579" width="20.28515625" style="2" customWidth="1"/>
    <col min="2580" max="2593" width="11.42578125" style="2" hidden="1" customWidth="1"/>
    <col min="2594" max="2594" width="11.42578125" style="2" customWidth="1"/>
    <col min="2595" max="2815" width="11.42578125" style="2" hidden="1"/>
    <col min="2816" max="2816" width="18.42578125" style="2" customWidth="1"/>
    <col min="2817" max="2817" width="31.7109375" style="2" customWidth="1"/>
    <col min="2818" max="2818" width="29" style="2" customWidth="1"/>
    <col min="2819" max="2819" width="15.28515625" style="2" customWidth="1"/>
    <col min="2820" max="2820" width="12.140625" style="2" customWidth="1"/>
    <col min="2821" max="2821" width="11.42578125" style="2" customWidth="1"/>
    <col min="2822" max="2822" width="32.140625" style="2" customWidth="1"/>
    <col min="2823" max="2823" width="26.28515625" style="2" customWidth="1"/>
    <col min="2824" max="2824" width="22.140625" style="2" customWidth="1"/>
    <col min="2825" max="2825" width="18.7109375" style="2" customWidth="1"/>
    <col min="2826" max="2826" width="14.5703125" style="2" customWidth="1"/>
    <col min="2827" max="2827" width="33.140625" style="2" customWidth="1"/>
    <col min="2828" max="2828" width="42.28515625" style="2" customWidth="1"/>
    <col min="2829" max="2830" width="14.28515625" style="2" customWidth="1"/>
    <col min="2831" max="2831" width="17.28515625" style="2" customWidth="1"/>
    <col min="2832" max="2832" width="17.42578125" style="2" customWidth="1"/>
    <col min="2833" max="2833" width="14.28515625" style="2" customWidth="1"/>
    <col min="2834" max="2834" width="16" style="2" customWidth="1"/>
    <col min="2835" max="2835" width="20.28515625" style="2" customWidth="1"/>
    <col min="2836" max="2849" width="11.42578125" style="2" hidden="1" customWidth="1"/>
    <col min="2850" max="2850" width="11.42578125" style="2" customWidth="1"/>
    <col min="2851" max="3071" width="11.42578125" style="2" hidden="1"/>
    <col min="3072" max="3072" width="18.42578125" style="2" customWidth="1"/>
    <col min="3073" max="3073" width="31.7109375" style="2" customWidth="1"/>
    <col min="3074" max="3074" width="29" style="2" customWidth="1"/>
    <col min="3075" max="3075" width="15.28515625" style="2" customWidth="1"/>
    <col min="3076" max="3076" width="12.140625" style="2" customWidth="1"/>
    <col min="3077" max="3077" width="11.42578125" style="2" customWidth="1"/>
    <col min="3078" max="3078" width="32.140625" style="2" customWidth="1"/>
    <col min="3079" max="3079" width="26.28515625" style="2" customWidth="1"/>
    <col min="3080" max="3080" width="22.140625" style="2" customWidth="1"/>
    <col min="3081" max="3081" width="18.7109375" style="2" customWidth="1"/>
    <col min="3082" max="3082" width="14.5703125" style="2" customWidth="1"/>
    <col min="3083" max="3083" width="33.140625" style="2" customWidth="1"/>
    <col min="3084" max="3084" width="42.28515625" style="2" customWidth="1"/>
    <col min="3085" max="3086" width="14.28515625" style="2" customWidth="1"/>
    <col min="3087" max="3087" width="17.28515625" style="2" customWidth="1"/>
    <col min="3088" max="3088" width="17.42578125" style="2" customWidth="1"/>
    <col min="3089" max="3089" width="14.28515625" style="2" customWidth="1"/>
    <col min="3090" max="3090" width="16" style="2" customWidth="1"/>
    <col min="3091" max="3091" width="20.28515625" style="2" customWidth="1"/>
    <col min="3092" max="3105" width="11.42578125" style="2" hidden="1" customWidth="1"/>
    <col min="3106" max="3106" width="11.42578125" style="2" customWidth="1"/>
    <col min="3107" max="3327" width="11.42578125" style="2" hidden="1"/>
    <col min="3328" max="3328" width="18.42578125" style="2" customWidth="1"/>
    <col min="3329" max="3329" width="31.7109375" style="2" customWidth="1"/>
    <col min="3330" max="3330" width="29" style="2" customWidth="1"/>
    <col min="3331" max="3331" width="15.28515625" style="2" customWidth="1"/>
    <col min="3332" max="3332" width="12.140625" style="2" customWidth="1"/>
    <col min="3333" max="3333" width="11.42578125" style="2" customWidth="1"/>
    <col min="3334" max="3334" width="32.140625" style="2" customWidth="1"/>
    <col min="3335" max="3335" width="26.28515625" style="2" customWidth="1"/>
    <col min="3336" max="3336" width="22.140625" style="2" customWidth="1"/>
    <col min="3337" max="3337" width="18.7109375" style="2" customWidth="1"/>
    <col min="3338" max="3338" width="14.5703125" style="2" customWidth="1"/>
    <col min="3339" max="3339" width="33.140625" style="2" customWidth="1"/>
    <col min="3340" max="3340" width="42.28515625" style="2" customWidth="1"/>
    <col min="3341" max="3342" width="14.28515625" style="2" customWidth="1"/>
    <col min="3343" max="3343" width="17.28515625" style="2" customWidth="1"/>
    <col min="3344" max="3344" width="17.42578125" style="2" customWidth="1"/>
    <col min="3345" max="3345" width="14.28515625" style="2" customWidth="1"/>
    <col min="3346" max="3346" width="16" style="2" customWidth="1"/>
    <col min="3347" max="3347" width="20.28515625" style="2" customWidth="1"/>
    <col min="3348" max="3361" width="11.42578125" style="2" hidden="1" customWidth="1"/>
    <col min="3362" max="3362" width="11.42578125" style="2" customWidth="1"/>
    <col min="3363" max="3583" width="11.42578125" style="2" hidden="1"/>
    <col min="3584" max="3584" width="18.42578125" style="2" customWidth="1"/>
    <col min="3585" max="3585" width="31.7109375" style="2" customWidth="1"/>
    <col min="3586" max="3586" width="29" style="2" customWidth="1"/>
    <col min="3587" max="3587" width="15.28515625" style="2" customWidth="1"/>
    <col min="3588" max="3588" width="12.140625" style="2" customWidth="1"/>
    <col min="3589" max="3589" width="11.42578125" style="2" customWidth="1"/>
    <col min="3590" max="3590" width="32.140625" style="2" customWidth="1"/>
    <col min="3591" max="3591" width="26.28515625" style="2" customWidth="1"/>
    <col min="3592" max="3592" width="22.140625" style="2" customWidth="1"/>
    <col min="3593" max="3593" width="18.7109375" style="2" customWidth="1"/>
    <col min="3594" max="3594" width="14.5703125" style="2" customWidth="1"/>
    <col min="3595" max="3595" width="33.140625" style="2" customWidth="1"/>
    <col min="3596" max="3596" width="42.28515625" style="2" customWidth="1"/>
    <col min="3597" max="3598" width="14.28515625" style="2" customWidth="1"/>
    <col min="3599" max="3599" width="17.28515625" style="2" customWidth="1"/>
    <col min="3600" max="3600" width="17.42578125" style="2" customWidth="1"/>
    <col min="3601" max="3601" width="14.28515625" style="2" customWidth="1"/>
    <col min="3602" max="3602" width="16" style="2" customWidth="1"/>
    <col min="3603" max="3603" width="20.28515625" style="2" customWidth="1"/>
    <col min="3604" max="3617" width="11.42578125" style="2" hidden="1" customWidth="1"/>
    <col min="3618" max="3618" width="11.42578125" style="2" customWidth="1"/>
    <col min="3619" max="3839" width="11.42578125" style="2" hidden="1"/>
    <col min="3840" max="3840" width="18.42578125" style="2" customWidth="1"/>
    <col min="3841" max="3841" width="31.7109375" style="2" customWidth="1"/>
    <col min="3842" max="3842" width="29" style="2" customWidth="1"/>
    <col min="3843" max="3843" width="15.28515625" style="2" customWidth="1"/>
    <col min="3844" max="3844" width="12.140625" style="2" customWidth="1"/>
    <col min="3845" max="3845" width="11.42578125" style="2" customWidth="1"/>
    <col min="3846" max="3846" width="32.140625" style="2" customWidth="1"/>
    <col min="3847" max="3847" width="26.28515625" style="2" customWidth="1"/>
    <col min="3848" max="3848" width="22.140625" style="2" customWidth="1"/>
    <col min="3849" max="3849" width="18.7109375" style="2" customWidth="1"/>
    <col min="3850" max="3850" width="14.5703125" style="2" customWidth="1"/>
    <col min="3851" max="3851" width="33.140625" style="2" customWidth="1"/>
    <col min="3852" max="3852" width="42.28515625" style="2" customWidth="1"/>
    <col min="3853" max="3854" width="14.28515625" style="2" customWidth="1"/>
    <col min="3855" max="3855" width="17.28515625" style="2" customWidth="1"/>
    <col min="3856" max="3856" width="17.42578125" style="2" customWidth="1"/>
    <col min="3857" max="3857" width="14.28515625" style="2" customWidth="1"/>
    <col min="3858" max="3858" width="16" style="2" customWidth="1"/>
    <col min="3859" max="3859" width="20.28515625" style="2" customWidth="1"/>
    <col min="3860" max="3873" width="11.42578125" style="2" hidden="1" customWidth="1"/>
    <col min="3874" max="3874" width="11.42578125" style="2" customWidth="1"/>
    <col min="3875" max="4095" width="11.42578125" style="2" hidden="1"/>
    <col min="4096" max="4096" width="18.42578125" style="2" customWidth="1"/>
    <col min="4097" max="4097" width="31.7109375" style="2" customWidth="1"/>
    <col min="4098" max="4098" width="29" style="2" customWidth="1"/>
    <col min="4099" max="4099" width="15.28515625" style="2" customWidth="1"/>
    <col min="4100" max="4100" width="12.140625" style="2" customWidth="1"/>
    <col min="4101" max="4101" width="11.42578125" style="2" customWidth="1"/>
    <col min="4102" max="4102" width="32.140625" style="2" customWidth="1"/>
    <col min="4103" max="4103" width="26.28515625" style="2" customWidth="1"/>
    <col min="4104" max="4104" width="22.140625" style="2" customWidth="1"/>
    <col min="4105" max="4105" width="18.7109375" style="2" customWidth="1"/>
    <col min="4106" max="4106" width="14.5703125" style="2" customWidth="1"/>
    <col min="4107" max="4107" width="33.140625" style="2" customWidth="1"/>
    <col min="4108" max="4108" width="42.28515625" style="2" customWidth="1"/>
    <col min="4109" max="4110" width="14.28515625" style="2" customWidth="1"/>
    <col min="4111" max="4111" width="17.28515625" style="2" customWidth="1"/>
    <col min="4112" max="4112" width="17.42578125" style="2" customWidth="1"/>
    <col min="4113" max="4113" width="14.28515625" style="2" customWidth="1"/>
    <col min="4114" max="4114" width="16" style="2" customWidth="1"/>
    <col min="4115" max="4115" width="20.28515625" style="2" customWidth="1"/>
    <col min="4116" max="4129" width="11.42578125" style="2" hidden="1" customWidth="1"/>
    <col min="4130" max="4130" width="11.42578125" style="2" customWidth="1"/>
    <col min="4131" max="4351" width="11.42578125" style="2" hidden="1"/>
    <col min="4352" max="4352" width="18.42578125" style="2" customWidth="1"/>
    <col min="4353" max="4353" width="31.7109375" style="2" customWidth="1"/>
    <col min="4354" max="4354" width="29" style="2" customWidth="1"/>
    <col min="4355" max="4355" width="15.28515625" style="2" customWidth="1"/>
    <col min="4356" max="4356" width="12.140625" style="2" customWidth="1"/>
    <col min="4357" max="4357" width="11.42578125" style="2" customWidth="1"/>
    <col min="4358" max="4358" width="32.140625" style="2" customWidth="1"/>
    <col min="4359" max="4359" width="26.28515625" style="2" customWidth="1"/>
    <col min="4360" max="4360" width="22.140625" style="2" customWidth="1"/>
    <col min="4361" max="4361" width="18.7109375" style="2" customWidth="1"/>
    <col min="4362" max="4362" width="14.5703125" style="2" customWidth="1"/>
    <col min="4363" max="4363" width="33.140625" style="2" customWidth="1"/>
    <col min="4364" max="4364" width="42.28515625" style="2" customWidth="1"/>
    <col min="4365" max="4366" width="14.28515625" style="2" customWidth="1"/>
    <col min="4367" max="4367" width="17.28515625" style="2" customWidth="1"/>
    <col min="4368" max="4368" width="17.42578125" style="2" customWidth="1"/>
    <col min="4369" max="4369" width="14.28515625" style="2" customWidth="1"/>
    <col min="4370" max="4370" width="16" style="2" customWidth="1"/>
    <col min="4371" max="4371" width="20.28515625" style="2" customWidth="1"/>
    <col min="4372" max="4385" width="11.42578125" style="2" hidden="1" customWidth="1"/>
    <col min="4386" max="4386" width="11.42578125" style="2" customWidth="1"/>
    <col min="4387" max="4607" width="11.42578125" style="2" hidden="1"/>
    <col min="4608" max="4608" width="18.42578125" style="2" customWidth="1"/>
    <col min="4609" max="4609" width="31.7109375" style="2" customWidth="1"/>
    <col min="4610" max="4610" width="29" style="2" customWidth="1"/>
    <col min="4611" max="4611" width="15.28515625" style="2" customWidth="1"/>
    <col min="4612" max="4612" width="12.140625" style="2" customWidth="1"/>
    <col min="4613" max="4613" width="11.42578125" style="2" customWidth="1"/>
    <col min="4614" max="4614" width="32.140625" style="2" customWidth="1"/>
    <col min="4615" max="4615" width="26.28515625" style="2" customWidth="1"/>
    <col min="4616" max="4616" width="22.140625" style="2" customWidth="1"/>
    <col min="4617" max="4617" width="18.7109375" style="2" customWidth="1"/>
    <col min="4618" max="4618" width="14.5703125" style="2" customWidth="1"/>
    <col min="4619" max="4619" width="33.140625" style="2" customWidth="1"/>
    <col min="4620" max="4620" width="42.28515625" style="2" customWidth="1"/>
    <col min="4621" max="4622" width="14.28515625" style="2" customWidth="1"/>
    <col min="4623" max="4623" width="17.28515625" style="2" customWidth="1"/>
    <col min="4624" max="4624" width="17.42578125" style="2" customWidth="1"/>
    <col min="4625" max="4625" width="14.28515625" style="2" customWidth="1"/>
    <col min="4626" max="4626" width="16" style="2" customWidth="1"/>
    <col min="4627" max="4627" width="20.28515625" style="2" customWidth="1"/>
    <col min="4628" max="4641" width="11.42578125" style="2" hidden="1" customWidth="1"/>
    <col min="4642" max="4642" width="11.42578125" style="2" customWidth="1"/>
    <col min="4643" max="4863" width="11.42578125" style="2" hidden="1"/>
    <col min="4864" max="4864" width="18.42578125" style="2" customWidth="1"/>
    <col min="4865" max="4865" width="31.7109375" style="2" customWidth="1"/>
    <col min="4866" max="4866" width="29" style="2" customWidth="1"/>
    <col min="4867" max="4867" width="15.28515625" style="2" customWidth="1"/>
    <col min="4868" max="4868" width="12.140625" style="2" customWidth="1"/>
    <col min="4869" max="4869" width="11.42578125" style="2" customWidth="1"/>
    <col min="4870" max="4870" width="32.140625" style="2" customWidth="1"/>
    <col min="4871" max="4871" width="26.28515625" style="2" customWidth="1"/>
    <col min="4872" max="4872" width="22.140625" style="2" customWidth="1"/>
    <col min="4873" max="4873" width="18.7109375" style="2" customWidth="1"/>
    <col min="4874" max="4874" width="14.5703125" style="2" customWidth="1"/>
    <col min="4875" max="4875" width="33.140625" style="2" customWidth="1"/>
    <col min="4876" max="4876" width="42.28515625" style="2" customWidth="1"/>
    <col min="4877" max="4878" width="14.28515625" style="2" customWidth="1"/>
    <col min="4879" max="4879" width="17.28515625" style="2" customWidth="1"/>
    <col min="4880" max="4880" width="17.42578125" style="2" customWidth="1"/>
    <col min="4881" max="4881" width="14.28515625" style="2" customWidth="1"/>
    <col min="4882" max="4882" width="16" style="2" customWidth="1"/>
    <col min="4883" max="4883" width="20.28515625" style="2" customWidth="1"/>
    <col min="4884" max="4897" width="11.42578125" style="2" hidden="1" customWidth="1"/>
    <col min="4898" max="4898" width="11.42578125" style="2" customWidth="1"/>
    <col min="4899" max="5119" width="11.42578125" style="2" hidden="1"/>
    <col min="5120" max="5120" width="18.42578125" style="2" customWidth="1"/>
    <col min="5121" max="5121" width="31.7109375" style="2" customWidth="1"/>
    <col min="5122" max="5122" width="29" style="2" customWidth="1"/>
    <col min="5123" max="5123" width="15.28515625" style="2" customWidth="1"/>
    <col min="5124" max="5124" width="12.140625" style="2" customWidth="1"/>
    <col min="5125" max="5125" width="11.42578125" style="2" customWidth="1"/>
    <col min="5126" max="5126" width="32.140625" style="2" customWidth="1"/>
    <col min="5127" max="5127" width="26.28515625" style="2" customWidth="1"/>
    <col min="5128" max="5128" width="22.140625" style="2" customWidth="1"/>
    <col min="5129" max="5129" width="18.7109375" style="2" customWidth="1"/>
    <col min="5130" max="5130" width="14.5703125" style="2" customWidth="1"/>
    <col min="5131" max="5131" width="33.140625" style="2" customWidth="1"/>
    <col min="5132" max="5132" width="42.28515625" style="2" customWidth="1"/>
    <col min="5133" max="5134" width="14.28515625" style="2" customWidth="1"/>
    <col min="5135" max="5135" width="17.28515625" style="2" customWidth="1"/>
    <col min="5136" max="5136" width="17.42578125" style="2" customWidth="1"/>
    <col min="5137" max="5137" width="14.28515625" style="2" customWidth="1"/>
    <col min="5138" max="5138" width="16" style="2" customWidth="1"/>
    <col min="5139" max="5139" width="20.28515625" style="2" customWidth="1"/>
    <col min="5140" max="5153" width="11.42578125" style="2" hidden="1" customWidth="1"/>
    <col min="5154" max="5154" width="11.42578125" style="2" customWidth="1"/>
    <col min="5155" max="5375" width="11.42578125" style="2" hidden="1"/>
    <col min="5376" max="5376" width="18.42578125" style="2" customWidth="1"/>
    <col min="5377" max="5377" width="31.7109375" style="2" customWidth="1"/>
    <col min="5378" max="5378" width="29" style="2" customWidth="1"/>
    <col min="5379" max="5379" width="15.28515625" style="2" customWidth="1"/>
    <col min="5380" max="5380" width="12.140625" style="2" customWidth="1"/>
    <col min="5381" max="5381" width="11.42578125" style="2" customWidth="1"/>
    <col min="5382" max="5382" width="32.140625" style="2" customWidth="1"/>
    <col min="5383" max="5383" width="26.28515625" style="2" customWidth="1"/>
    <col min="5384" max="5384" width="22.140625" style="2" customWidth="1"/>
    <col min="5385" max="5385" width="18.7109375" style="2" customWidth="1"/>
    <col min="5386" max="5386" width="14.5703125" style="2" customWidth="1"/>
    <col min="5387" max="5387" width="33.140625" style="2" customWidth="1"/>
    <col min="5388" max="5388" width="42.28515625" style="2" customWidth="1"/>
    <col min="5389" max="5390" width="14.28515625" style="2" customWidth="1"/>
    <col min="5391" max="5391" width="17.28515625" style="2" customWidth="1"/>
    <col min="5392" max="5392" width="17.42578125" style="2" customWidth="1"/>
    <col min="5393" max="5393" width="14.28515625" style="2" customWidth="1"/>
    <col min="5394" max="5394" width="16" style="2" customWidth="1"/>
    <col min="5395" max="5395" width="20.28515625" style="2" customWidth="1"/>
    <col min="5396" max="5409" width="11.42578125" style="2" hidden="1" customWidth="1"/>
    <col min="5410" max="5410" width="11.42578125" style="2" customWidth="1"/>
    <col min="5411" max="5631" width="11.42578125" style="2" hidden="1"/>
    <col min="5632" max="5632" width="18.42578125" style="2" customWidth="1"/>
    <col min="5633" max="5633" width="31.7109375" style="2" customWidth="1"/>
    <col min="5634" max="5634" width="29" style="2" customWidth="1"/>
    <col min="5635" max="5635" width="15.28515625" style="2" customWidth="1"/>
    <col min="5636" max="5636" width="12.140625" style="2" customWidth="1"/>
    <col min="5637" max="5637" width="11.42578125" style="2" customWidth="1"/>
    <col min="5638" max="5638" width="32.140625" style="2" customWidth="1"/>
    <col min="5639" max="5639" width="26.28515625" style="2" customWidth="1"/>
    <col min="5640" max="5640" width="22.140625" style="2" customWidth="1"/>
    <col min="5641" max="5641" width="18.7109375" style="2" customWidth="1"/>
    <col min="5642" max="5642" width="14.5703125" style="2" customWidth="1"/>
    <col min="5643" max="5643" width="33.140625" style="2" customWidth="1"/>
    <col min="5644" max="5644" width="42.28515625" style="2" customWidth="1"/>
    <col min="5645" max="5646" width="14.28515625" style="2" customWidth="1"/>
    <col min="5647" max="5647" width="17.28515625" style="2" customWidth="1"/>
    <col min="5648" max="5648" width="17.42578125" style="2" customWidth="1"/>
    <col min="5649" max="5649" width="14.28515625" style="2" customWidth="1"/>
    <col min="5650" max="5650" width="16" style="2" customWidth="1"/>
    <col min="5651" max="5651" width="20.28515625" style="2" customWidth="1"/>
    <col min="5652" max="5665" width="11.42578125" style="2" hidden="1" customWidth="1"/>
    <col min="5666" max="5666" width="11.42578125" style="2" customWidth="1"/>
    <col min="5667" max="5887" width="11.42578125" style="2" hidden="1"/>
    <col min="5888" max="5888" width="18.42578125" style="2" customWidth="1"/>
    <col min="5889" max="5889" width="31.7109375" style="2" customWidth="1"/>
    <col min="5890" max="5890" width="29" style="2" customWidth="1"/>
    <col min="5891" max="5891" width="15.28515625" style="2" customWidth="1"/>
    <col min="5892" max="5892" width="12.140625" style="2" customWidth="1"/>
    <col min="5893" max="5893" width="11.42578125" style="2" customWidth="1"/>
    <col min="5894" max="5894" width="32.140625" style="2" customWidth="1"/>
    <col min="5895" max="5895" width="26.28515625" style="2" customWidth="1"/>
    <col min="5896" max="5896" width="22.140625" style="2" customWidth="1"/>
    <col min="5897" max="5897" width="18.7109375" style="2" customWidth="1"/>
    <col min="5898" max="5898" width="14.5703125" style="2" customWidth="1"/>
    <col min="5899" max="5899" width="33.140625" style="2" customWidth="1"/>
    <col min="5900" max="5900" width="42.28515625" style="2" customWidth="1"/>
    <col min="5901" max="5902" width="14.28515625" style="2" customWidth="1"/>
    <col min="5903" max="5903" width="17.28515625" style="2" customWidth="1"/>
    <col min="5904" max="5904" width="17.42578125" style="2" customWidth="1"/>
    <col min="5905" max="5905" width="14.28515625" style="2" customWidth="1"/>
    <col min="5906" max="5906" width="16" style="2" customWidth="1"/>
    <col min="5907" max="5907" width="20.28515625" style="2" customWidth="1"/>
    <col min="5908" max="5921" width="11.42578125" style="2" hidden="1" customWidth="1"/>
    <col min="5922" max="5922" width="11.42578125" style="2" customWidth="1"/>
    <col min="5923" max="6143" width="11.42578125" style="2" hidden="1"/>
    <col min="6144" max="6144" width="18.42578125" style="2" customWidth="1"/>
    <col min="6145" max="6145" width="31.7109375" style="2" customWidth="1"/>
    <col min="6146" max="6146" width="29" style="2" customWidth="1"/>
    <col min="6147" max="6147" width="15.28515625" style="2" customWidth="1"/>
    <col min="6148" max="6148" width="12.140625" style="2" customWidth="1"/>
    <col min="6149" max="6149" width="11.42578125" style="2" customWidth="1"/>
    <col min="6150" max="6150" width="32.140625" style="2" customWidth="1"/>
    <col min="6151" max="6151" width="26.28515625" style="2" customWidth="1"/>
    <col min="6152" max="6152" width="22.140625" style="2" customWidth="1"/>
    <col min="6153" max="6153" width="18.7109375" style="2" customWidth="1"/>
    <col min="6154" max="6154" width="14.5703125" style="2" customWidth="1"/>
    <col min="6155" max="6155" width="33.140625" style="2" customWidth="1"/>
    <col min="6156" max="6156" width="42.28515625" style="2" customWidth="1"/>
    <col min="6157" max="6158" width="14.28515625" style="2" customWidth="1"/>
    <col min="6159" max="6159" width="17.28515625" style="2" customWidth="1"/>
    <col min="6160" max="6160" width="17.42578125" style="2" customWidth="1"/>
    <col min="6161" max="6161" width="14.28515625" style="2" customWidth="1"/>
    <col min="6162" max="6162" width="16" style="2" customWidth="1"/>
    <col min="6163" max="6163" width="20.28515625" style="2" customWidth="1"/>
    <col min="6164" max="6177" width="11.42578125" style="2" hidden="1" customWidth="1"/>
    <col min="6178" max="6178" width="11.42578125" style="2" customWidth="1"/>
    <col min="6179" max="6399" width="11.42578125" style="2" hidden="1"/>
    <col min="6400" max="6400" width="18.42578125" style="2" customWidth="1"/>
    <col min="6401" max="6401" width="31.7109375" style="2" customWidth="1"/>
    <col min="6402" max="6402" width="29" style="2" customWidth="1"/>
    <col min="6403" max="6403" width="15.28515625" style="2" customWidth="1"/>
    <col min="6404" max="6404" width="12.140625" style="2" customWidth="1"/>
    <col min="6405" max="6405" width="11.42578125" style="2" customWidth="1"/>
    <col min="6406" max="6406" width="32.140625" style="2" customWidth="1"/>
    <col min="6407" max="6407" width="26.28515625" style="2" customWidth="1"/>
    <col min="6408" max="6408" width="22.140625" style="2" customWidth="1"/>
    <col min="6409" max="6409" width="18.7109375" style="2" customWidth="1"/>
    <col min="6410" max="6410" width="14.5703125" style="2" customWidth="1"/>
    <col min="6411" max="6411" width="33.140625" style="2" customWidth="1"/>
    <col min="6412" max="6412" width="42.28515625" style="2" customWidth="1"/>
    <col min="6413" max="6414" width="14.28515625" style="2" customWidth="1"/>
    <col min="6415" max="6415" width="17.28515625" style="2" customWidth="1"/>
    <col min="6416" max="6416" width="17.42578125" style="2" customWidth="1"/>
    <col min="6417" max="6417" width="14.28515625" style="2" customWidth="1"/>
    <col min="6418" max="6418" width="16" style="2" customWidth="1"/>
    <col min="6419" max="6419" width="20.28515625" style="2" customWidth="1"/>
    <col min="6420" max="6433" width="11.42578125" style="2" hidden="1" customWidth="1"/>
    <col min="6434" max="6434" width="11.42578125" style="2" customWidth="1"/>
    <col min="6435" max="6655" width="11.42578125" style="2" hidden="1"/>
    <col min="6656" max="6656" width="18.42578125" style="2" customWidth="1"/>
    <col min="6657" max="6657" width="31.7109375" style="2" customWidth="1"/>
    <col min="6658" max="6658" width="29" style="2" customWidth="1"/>
    <col min="6659" max="6659" width="15.28515625" style="2" customWidth="1"/>
    <col min="6660" max="6660" width="12.140625" style="2" customWidth="1"/>
    <col min="6661" max="6661" width="11.42578125" style="2" customWidth="1"/>
    <col min="6662" max="6662" width="32.140625" style="2" customWidth="1"/>
    <col min="6663" max="6663" width="26.28515625" style="2" customWidth="1"/>
    <col min="6664" max="6664" width="22.140625" style="2" customWidth="1"/>
    <col min="6665" max="6665" width="18.7109375" style="2" customWidth="1"/>
    <col min="6666" max="6666" width="14.5703125" style="2" customWidth="1"/>
    <col min="6667" max="6667" width="33.140625" style="2" customWidth="1"/>
    <col min="6668" max="6668" width="42.28515625" style="2" customWidth="1"/>
    <col min="6669" max="6670" width="14.28515625" style="2" customWidth="1"/>
    <col min="6671" max="6671" width="17.28515625" style="2" customWidth="1"/>
    <col min="6672" max="6672" width="17.42578125" style="2" customWidth="1"/>
    <col min="6673" max="6673" width="14.28515625" style="2" customWidth="1"/>
    <col min="6674" max="6674" width="16" style="2" customWidth="1"/>
    <col min="6675" max="6675" width="20.28515625" style="2" customWidth="1"/>
    <col min="6676" max="6689" width="11.42578125" style="2" hidden="1" customWidth="1"/>
    <col min="6690" max="6690" width="11.42578125" style="2" customWidth="1"/>
    <col min="6691" max="6911" width="11.42578125" style="2" hidden="1"/>
    <col min="6912" max="6912" width="18.42578125" style="2" customWidth="1"/>
    <col min="6913" max="6913" width="31.7109375" style="2" customWidth="1"/>
    <col min="6914" max="6914" width="29" style="2" customWidth="1"/>
    <col min="6915" max="6915" width="15.28515625" style="2" customWidth="1"/>
    <col min="6916" max="6916" width="12.140625" style="2" customWidth="1"/>
    <col min="6917" max="6917" width="11.42578125" style="2" customWidth="1"/>
    <col min="6918" max="6918" width="32.140625" style="2" customWidth="1"/>
    <col min="6919" max="6919" width="26.28515625" style="2" customWidth="1"/>
    <col min="6920" max="6920" width="22.140625" style="2" customWidth="1"/>
    <col min="6921" max="6921" width="18.7109375" style="2" customWidth="1"/>
    <col min="6922" max="6922" width="14.5703125" style="2" customWidth="1"/>
    <col min="6923" max="6923" width="33.140625" style="2" customWidth="1"/>
    <col min="6924" max="6924" width="42.28515625" style="2" customWidth="1"/>
    <col min="6925" max="6926" width="14.28515625" style="2" customWidth="1"/>
    <col min="6927" max="6927" width="17.28515625" style="2" customWidth="1"/>
    <col min="6928" max="6928" width="17.42578125" style="2" customWidth="1"/>
    <col min="6929" max="6929" width="14.28515625" style="2" customWidth="1"/>
    <col min="6930" max="6930" width="16" style="2" customWidth="1"/>
    <col min="6931" max="6931" width="20.28515625" style="2" customWidth="1"/>
    <col min="6932" max="6945" width="11.42578125" style="2" hidden="1" customWidth="1"/>
    <col min="6946" max="6946" width="11.42578125" style="2" customWidth="1"/>
    <col min="6947" max="7167" width="11.42578125" style="2" hidden="1"/>
    <col min="7168" max="7168" width="18.42578125" style="2" customWidth="1"/>
    <col min="7169" max="7169" width="31.7109375" style="2" customWidth="1"/>
    <col min="7170" max="7170" width="29" style="2" customWidth="1"/>
    <col min="7171" max="7171" width="15.28515625" style="2" customWidth="1"/>
    <col min="7172" max="7172" width="12.140625" style="2" customWidth="1"/>
    <col min="7173" max="7173" width="11.42578125" style="2" customWidth="1"/>
    <col min="7174" max="7174" width="32.140625" style="2" customWidth="1"/>
    <col min="7175" max="7175" width="26.28515625" style="2" customWidth="1"/>
    <col min="7176" max="7176" width="22.140625" style="2" customWidth="1"/>
    <col min="7177" max="7177" width="18.7109375" style="2" customWidth="1"/>
    <col min="7178" max="7178" width="14.5703125" style="2" customWidth="1"/>
    <col min="7179" max="7179" width="33.140625" style="2" customWidth="1"/>
    <col min="7180" max="7180" width="42.28515625" style="2" customWidth="1"/>
    <col min="7181" max="7182" width="14.28515625" style="2" customWidth="1"/>
    <col min="7183" max="7183" width="17.28515625" style="2" customWidth="1"/>
    <col min="7184" max="7184" width="17.42578125" style="2" customWidth="1"/>
    <col min="7185" max="7185" width="14.28515625" style="2" customWidth="1"/>
    <col min="7186" max="7186" width="16" style="2" customWidth="1"/>
    <col min="7187" max="7187" width="20.28515625" style="2" customWidth="1"/>
    <col min="7188" max="7201" width="11.42578125" style="2" hidden="1" customWidth="1"/>
    <col min="7202" max="7202" width="11.42578125" style="2" customWidth="1"/>
    <col min="7203" max="7423" width="11.42578125" style="2" hidden="1"/>
    <col min="7424" max="7424" width="18.42578125" style="2" customWidth="1"/>
    <col min="7425" max="7425" width="31.7109375" style="2" customWidth="1"/>
    <col min="7426" max="7426" width="29" style="2" customWidth="1"/>
    <col min="7427" max="7427" width="15.28515625" style="2" customWidth="1"/>
    <col min="7428" max="7428" width="12.140625" style="2" customWidth="1"/>
    <col min="7429" max="7429" width="11.42578125" style="2" customWidth="1"/>
    <col min="7430" max="7430" width="32.140625" style="2" customWidth="1"/>
    <col min="7431" max="7431" width="26.28515625" style="2" customWidth="1"/>
    <col min="7432" max="7432" width="22.140625" style="2" customWidth="1"/>
    <col min="7433" max="7433" width="18.7109375" style="2" customWidth="1"/>
    <col min="7434" max="7434" width="14.5703125" style="2" customWidth="1"/>
    <col min="7435" max="7435" width="33.140625" style="2" customWidth="1"/>
    <col min="7436" max="7436" width="42.28515625" style="2" customWidth="1"/>
    <col min="7437" max="7438" width="14.28515625" style="2" customWidth="1"/>
    <col min="7439" max="7439" width="17.28515625" style="2" customWidth="1"/>
    <col min="7440" max="7440" width="17.42578125" style="2" customWidth="1"/>
    <col min="7441" max="7441" width="14.28515625" style="2" customWidth="1"/>
    <col min="7442" max="7442" width="16" style="2" customWidth="1"/>
    <col min="7443" max="7443" width="20.28515625" style="2" customWidth="1"/>
    <col min="7444" max="7457" width="11.42578125" style="2" hidden="1" customWidth="1"/>
    <col min="7458" max="7458" width="11.42578125" style="2" customWidth="1"/>
    <col min="7459" max="7679" width="11.42578125" style="2" hidden="1"/>
    <col min="7680" max="7680" width="18.42578125" style="2" customWidth="1"/>
    <col min="7681" max="7681" width="31.7109375" style="2" customWidth="1"/>
    <col min="7682" max="7682" width="29" style="2" customWidth="1"/>
    <col min="7683" max="7683" width="15.28515625" style="2" customWidth="1"/>
    <col min="7684" max="7684" width="12.140625" style="2" customWidth="1"/>
    <col min="7685" max="7685" width="11.42578125" style="2" customWidth="1"/>
    <col min="7686" max="7686" width="32.140625" style="2" customWidth="1"/>
    <col min="7687" max="7687" width="26.28515625" style="2" customWidth="1"/>
    <col min="7688" max="7688" width="22.140625" style="2" customWidth="1"/>
    <col min="7689" max="7689" width="18.7109375" style="2" customWidth="1"/>
    <col min="7690" max="7690" width="14.5703125" style="2" customWidth="1"/>
    <col min="7691" max="7691" width="33.140625" style="2" customWidth="1"/>
    <col min="7692" max="7692" width="42.28515625" style="2" customWidth="1"/>
    <col min="7693" max="7694" width="14.28515625" style="2" customWidth="1"/>
    <col min="7695" max="7695" width="17.28515625" style="2" customWidth="1"/>
    <col min="7696" max="7696" width="17.42578125" style="2" customWidth="1"/>
    <col min="7697" max="7697" width="14.28515625" style="2" customWidth="1"/>
    <col min="7698" max="7698" width="16" style="2" customWidth="1"/>
    <col min="7699" max="7699" width="20.28515625" style="2" customWidth="1"/>
    <col min="7700" max="7713" width="11.42578125" style="2" hidden="1" customWidth="1"/>
    <col min="7714" max="7714" width="11.42578125" style="2" customWidth="1"/>
    <col min="7715" max="7935" width="11.42578125" style="2" hidden="1"/>
    <col min="7936" max="7936" width="18.42578125" style="2" customWidth="1"/>
    <col min="7937" max="7937" width="31.7109375" style="2" customWidth="1"/>
    <col min="7938" max="7938" width="29" style="2" customWidth="1"/>
    <col min="7939" max="7939" width="15.28515625" style="2" customWidth="1"/>
    <col min="7940" max="7940" width="12.140625" style="2" customWidth="1"/>
    <col min="7941" max="7941" width="11.42578125" style="2" customWidth="1"/>
    <col min="7942" max="7942" width="32.140625" style="2" customWidth="1"/>
    <col min="7943" max="7943" width="26.28515625" style="2" customWidth="1"/>
    <col min="7944" max="7944" width="22.140625" style="2" customWidth="1"/>
    <col min="7945" max="7945" width="18.7109375" style="2" customWidth="1"/>
    <col min="7946" max="7946" width="14.5703125" style="2" customWidth="1"/>
    <col min="7947" max="7947" width="33.140625" style="2" customWidth="1"/>
    <col min="7948" max="7948" width="42.28515625" style="2" customWidth="1"/>
    <col min="7949" max="7950" width="14.28515625" style="2" customWidth="1"/>
    <col min="7951" max="7951" width="17.28515625" style="2" customWidth="1"/>
    <col min="7952" max="7952" width="17.42578125" style="2" customWidth="1"/>
    <col min="7953" max="7953" width="14.28515625" style="2" customWidth="1"/>
    <col min="7954" max="7954" width="16" style="2" customWidth="1"/>
    <col min="7955" max="7955" width="20.28515625" style="2" customWidth="1"/>
    <col min="7956" max="7969" width="11.42578125" style="2" hidden="1" customWidth="1"/>
    <col min="7970" max="7970" width="11.42578125" style="2" customWidth="1"/>
    <col min="7971" max="8191" width="11.42578125" style="2" hidden="1"/>
    <col min="8192" max="8192" width="18.42578125" style="2" customWidth="1"/>
    <col min="8193" max="8193" width="31.7109375" style="2" customWidth="1"/>
    <col min="8194" max="8194" width="29" style="2" customWidth="1"/>
    <col min="8195" max="8195" width="15.28515625" style="2" customWidth="1"/>
    <col min="8196" max="8196" width="12.140625" style="2" customWidth="1"/>
    <col min="8197" max="8197" width="11.42578125" style="2" customWidth="1"/>
    <col min="8198" max="8198" width="32.140625" style="2" customWidth="1"/>
    <col min="8199" max="8199" width="26.28515625" style="2" customWidth="1"/>
    <col min="8200" max="8200" width="22.140625" style="2" customWidth="1"/>
    <col min="8201" max="8201" width="18.7109375" style="2" customWidth="1"/>
    <col min="8202" max="8202" width="14.5703125" style="2" customWidth="1"/>
    <col min="8203" max="8203" width="33.140625" style="2" customWidth="1"/>
    <col min="8204" max="8204" width="42.28515625" style="2" customWidth="1"/>
    <col min="8205" max="8206" width="14.28515625" style="2" customWidth="1"/>
    <col min="8207" max="8207" width="17.28515625" style="2" customWidth="1"/>
    <col min="8208" max="8208" width="17.42578125" style="2" customWidth="1"/>
    <col min="8209" max="8209" width="14.28515625" style="2" customWidth="1"/>
    <col min="8210" max="8210" width="16" style="2" customWidth="1"/>
    <col min="8211" max="8211" width="20.28515625" style="2" customWidth="1"/>
    <col min="8212" max="8225" width="11.42578125" style="2" hidden="1" customWidth="1"/>
    <col min="8226" max="8226" width="11.42578125" style="2" customWidth="1"/>
    <col min="8227" max="8447" width="11.42578125" style="2" hidden="1"/>
    <col min="8448" max="8448" width="18.42578125" style="2" customWidth="1"/>
    <col min="8449" max="8449" width="31.7109375" style="2" customWidth="1"/>
    <col min="8450" max="8450" width="29" style="2" customWidth="1"/>
    <col min="8451" max="8451" width="15.28515625" style="2" customWidth="1"/>
    <col min="8452" max="8452" width="12.140625" style="2" customWidth="1"/>
    <col min="8453" max="8453" width="11.42578125" style="2" customWidth="1"/>
    <col min="8454" max="8454" width="32.140625" style="2" customWidth="1"/>
    <col min="8455" max="8455" width="26.28515625" style="2" customWidth="1"/>
    <col min="8456" max="8456" width="22.140625" style="2" customWidth="1"/>
    <col min="8457" max="8457" width="18.7109375" style="2" customWidth="1"/>
    <col min="8458" max="8458" width="14.5703125" style="2" customWidth="1"/>
    <col min="8459" max="8459" width="33.140625" style="2" customWidth="1"/>
    <col min="8460" max="8460" width="42.28515625" style="2" customWidth="1"/>
    <col min="8461" max="8462" width="14.28515625" style="2" customWidth="1"/>
    <col min="8463" max="8463" width="17.28515625" style="2" customWidth="1"/>
    <col min="8464" max="8464" width="17.42578125" style="2" customWidth="1"/>
    <col min="8465" max="8465" width="14.28515625" style="2" customWidth="1"/>
    <col min="8466" max="8466" width="16" style="2" customWidth="1"/>
    <col min="8467" max="8467" width="20.28515625" style="2" customWidth="1"/>
    <col min="8468" max="8481" width="11.42578125" style="2" hidden="1" customWidth="1"/>
    <col min="8482" max="8482" width="11.42578125" style="2" customWidth="1"/>
    <col min="8483" max="8703" width="11.42578125" style="2" hidden="1"/>
    <col min="8704" max="8704" width="18.42578125" style="2" customWidth="1"/>
    <col min="8705" max="8705" width="31.7109375" style="2" customWidth="1"/>
    <col min="8706" max="8706" width="29" style="2" customWidth="1"/>
    <col min="8707" max="8707" width="15.28515625" style="2" customWidth="1"/>
    <col min="8708" max="8708" width="12.140625" style="2" customWidth="1"/>
    <col min="8709" max="8709" width="11.42578125" style="2" customWidth="1"/>
    <col min="8710" max="8710" width="32.140625" style="2" customWidth="1"/>
    <col min="8711" max="8711" width="26.28515625" style="2" customWidth="1"/>
    <col min="8712" max="8712" width="22.140625" style="2" customWidth="1"/>
    <col min="8713" max="8713" width="18.7109375" style="2" customWidth="1"/>
    <col min="8714" max="8714" width="14.5703125" style="2" customWidth="1"/>
    <col min="8715" max="8715" width="33.140625" style="2" customWidth="1"/>
    <col min="8716" max="8716" width="42.28515625" style="2" customWidth="1"/>
    <col min="8717" max="8718" width="14.28515625" style="2" customWidth="1"/>
    <col min="8719" max="8719" width="17.28515625" style="2" customWidth="1"/>
    <col min="8720" max="8720" width="17.42578125" style="2" customWidth="1"/>
    <col min="8721" max="8721" width="14.28515625" style="2" customWidth="1"/>
    <col min="8722" max="8722" width="16" style="2" customWidth="1"/>
    <col min="8723" max="8723" width="20.28515625" style="2" customWidth="1"/>
    <col min="8724" max="8737" width="11.42578125" style="2" hidden="1" customWidth="1"/>
    <col min="8738" max="8738" width="11.42578125" style="2" customWidth="1"/>
    <col min="8739" max="8959" width="11.42578125" style="2" hidden="1"/>
    <col min="8960" max="8960" width="18.42578125" style="2" customWidth="1"/>
    <col min="8961" max="8961" width="31.7109375" style="2" customWidth="1"/>
    <col min="8962" max="8962" width="29" style="2" customWidth="1"/>
    <col min="8963" max="8963" width="15.28515625" style="2" customWidth="1"/>
    <col min="8964" max="8964" width="12.140625" style="2" customWidth="1"/>
    <col min="8965" max="8965" width="11.42578125" style="2" customWidth="1"/>
    <col min="8966" max="8966" width="32.140625" style="2" customWidth="1"/>
    <col min="8967" max="8967" width="26.28515625" style="2" customWidth="1"/>
    <col min="8968" max="8968" width="22.140625" style="2" customWidth="1"/>
    <col min="8969" max="8969" width="18.7109375" style="2" customWidth="1"/>
    <col min="8970" max="8970" width="14.5703125" style="2" customWidth="1"/>
    <col min="8971" max="8971" width="33.140625" style="2" customWidth="1"/>
    <col min="8972" max="8972" width="42.28515625" style="2" customWidth="1"/>
    <col min="8973" max="8974" width="14.28515625" style="2" customWidth="1"/>
    <col min="8975" max="8975" width="17.28515625" style="2" customWidth="1"/>
    <col min="8976" max="8976" width="17.42578125" style="2" customWidth="1"/>
    <col min="8977" max="8977" width="14.28515625" style="2" customWidth="1"/>
    <col min="8978" max="8978" width="16" style="2" customWidth="1"/>
    <col min="8979" max="8979" width="20.28515625" style="2" customWidth="1"/>
    <col min="8980" max="8993" width="11.42578125" style="2" hidden="1" customWidth="1"/>
    <col min="8994" max="8994" width="11.42578125" style="2" customWidth="1"/>
    <col min="8995" max="9215" width="11.42578125" style="2" hidden="1"/>
    <col min="9216" max="9216" width="18.42578125" style="2" customWidth="1"/>
    <col min="9217" max="9217" width="31.7109375" style="2" customWidth="1"/>
    <col min="9218" max="9218" width="29" style="2" customWidth="1"/>
    <col min="9219" max="9219" width="15.28515625" style="2" customWidth="1"/>
    <col min="9220" max="9220" width="12.140625" style="2" customWidth="1"/>
    <col min="9221" max="9221" width="11.42578125" style="2" customWidth="1"/>
    <col min="9222" max="9222" width="32.140625" style="2" customWidth="1"/>
    <col min="9223" max="9223" width="26.28515625" style="2" customWidth="1"/>
    <col min="9224" max="9224" width="22.140625" style="2" customWidth="1"/>
    <col min="9225" max="9225" width="18.7109375" style="2" customWidth="1"/>
    <col min="9226" max="9226" width="14.5703125" style="2" customWidth="1"/>
    <col min="9227" max="9227" width="33.140625" style="2" customWidth="1"/>
    <col min="9228" max="9228" width="42.28515625" style="2" customWidth="1"/>
    <col min="9229" max="9230" width="14.28515625" style="2" customWidth="1"/>
    <col min="9231" max="9231" width="17.28515625" style="2" customWidth="1"/>
    <col min="9232" max="9232" width="17.42578125" style="2" customWidth="1"/>
    <col min="9233" max="9233" width="14.28515625" style="2" customWidth="1"/>
    <col min="9234" max="9234" width="16" style="2" customWidth="1"/>
    <col min="9235" max="9235" width="20.28515625" style="2" customWidth="1"/>
    <col min="9236" max="9249" width="11.42578125" style="2" hidden="1" customWidth="1"/>
    <col min="9250" max="9250" width="11.42578125" style="2" customWidth="1"/>
    <col min="9251" max="9471" width="11.42578125" style="2" hidden="1"/>
    <col min="9472" max="9472" width="18.42578125" style="2" customWidth="1"/>
    <col min="9473" max="9473" width="31.7109375" style="2" customWidth="1"/>
    <col min="9474" max="9474" width="29" style="2" customWidth="1"/>
    <col min="9475" max="9475" width="15.28515625" style="2" customWidth="1"/>
    <col min="9476" max="9476" width="12.140625" style="2" customWidth="1"/>
    <col min="9477" max="9477" width="11.42578125" style="2" customWidth="1"/>
    <col min="9478" max="9478" width="32.140625" style="2" customWidth="1"/>
    <col min="9479" max="9479" width="26.28515625" style="2" customWidth="1"/>
    <col min="9480" max="9480" width="22.140625" style="2" customWidth="1"/>
    <col min="9481" max="9481" width="18.7109375" style="2" customWidth="1"/>
    <col min="9482" max="9482" width="14.5703125" style="2" customWidth="1"/>
    <col min="9483" max="9483" width="33.140625" style="2" customWidth="1"/>
    <col min="9484" max="9484" width="42.28515625" style="2" customWidth="1"/>
    <col min="9485" max="9486" width="14.28515625" style="2" customWidth="1"/>
    <col min="9487" max="9487" width="17.28515625" style="2" customWidth="1"/>
    <col min="9488" max="9488" width="17.42578125" style="2" customWidth="1"/>
    <col min="9489" max="9489" width="14.28515625" style="2" customWidth="1"/>
    <col min="9490" max="9490" width="16" style="2" customWidth="1"/>
    <col min="9491" max="9491" width="20.28515625" style="2" customWidth="1"/>
    <col min="9492" max="9505" width="11.42578125" style="2" hidden="1" customWidth="1"/>
    <col min="9506" max="9506" width="11.42578125" style="2" customWidth="1"/>
    <col min="9507" max="9727" width="11.42578125" style="2" hidden="1"/>
    <col min="9728" max="9728" width="18.42578125" style="2" customWidth="1"/>
    <col min="9729" max="9729" width="31.7109375" style="2" customWidth="1"/>
    <col min="9730" max="9730" width="29" style="2" customWidth="1"/>
    <col min="9731" max="9731" width="15.28515625" style="2" customWidth="1"/>
    <col min="9732" max="9732" width="12.140625" style="2" customWidth="1"/>
    <col min="9733" max="9733" width="11.42578125" style="2" customWidth="1"/>
    <col min="9734" max="9734" width="32.140625" style="2" customWidth="1"/>
    <col min="9735" max="9735" width="26.28515625" style="2" customWidth="1"/>
    <col min="9736" max="9736" width="22.140625" style="2" customWidth="1"/>
    <col min="9737" max="9737" width="18.7109375" style="2" customWidth="1"/>
    <col min="9738" max="9738" width="14.5703125" style="2" customWidth="1"/>
    <col min="9739" max="9739" width="33.140625" style="2" customWidth="1"/>
    <col min="9740" max="9740" width="42.28515625" style="2" customWidth="1"/>
    <col min="9741" max="9742" width="14.28515625" style="2" customWidth="1"/>
    <col min="9743" max="9743" width="17.28515625" style="2" customWidth="1"/>
    <col min="9744" max="9744" width="17.42578125" style="2" customWidth="1"/>
    <col min="9745" max="9745" width="14.28515625" style="2" customWidth="1"/>
    <col min="9746" max="9746" width="16" style="2" customWidth="1"/>
    <col min="9747" max="9747" width="20.28515625" style="2" customWidth="1"/>
    <col min="9748" max="9761" width="11.42578125" style="2" hidden="1" customWidth="1"/>
    <col min="9762" max="9762" width="11.42578125" style="2" customWidth="1"/>
    <col min="9763" max="9983" width="11.42578125" style="2" hidden="1"/>
    <col min="9984" max="9984" width="18.42578125" style="2" customWidth="1"/>
    <col min="9985" max="9985" width="31.7109375" style="2" customWidth="1"/>
    <col min="9986" max="9986" width="29" style="2" customWidth="1"/>
    <col min="9987" max="9987" width="15.28515625" style="2" customWidth="1"/>
    <col min="9988" max="9988" width="12.140625" style="2" customWidth="1"/>
    <col min="9989" max="9989" width="11.42578125" style="2" customWidth="1"/>
    <col min="9990" max="9990" width="32.140625" style="2" customWidth="1"/>
    <col min="9991" max="9991" width="26.28515625" style="2" customWidth="1"/>
    <col min="9992" max="9992" width="22.140625" style="2" customWidth="1"/>
    <col min="9993" max="9993" width="18.7109375" style="2" customWidth="1"/>
    <col min="9994" max="9994" width="14.5703125" style="2" customWidth="1"/>
    <col min="9995" max="9995" width="33.140625" style="2" customWidth="1"/>
    <col min="9996" max="9996" width="42.28515625" style="2" customWidth="1"/>
    <col min="9997" max="9998" width="14.28515625" style="2" customWidth="1"/>
    <col min="9999" max="9999" width="17.28515625" style="2" customWidth="1"/>
    <col min="10000" max="10000" width="17.42578125" style="2" customWidth="1"/>
    <col min="10001" max="10001" width="14.28515625" style="2" customWidth="1"/>
    <col min="10002" max="10002" width="16" style="2" customWidth="1"/>
    <col min="10003" max="10003" width="20.28515625" style="2" customWidth="1"/>
    <col min="10004" max="10017" width="11.42578125" style="2" hidden="1" customWidth="1"/>
    <col min="10018" max="10018" width="11.42578125" style="2" customWidth="1"/>
    <col min="10019" max="10239" width="11.42578125" style="2" hidden="1"/>
    <col min="10240" max="10240" width="18.42578125" style="2" customWidth="1"/>
    <col min="10241" max="10241" width="31.7109375" style="2" customWidth="1"/>
    <col min="10242" max="10242" width="29" style="2" customWidth="1"/>
    <col min="10243" max="10243" width="15.28515625" style="2" customWidth="1"/>
    <col min="10244" max="10244" width="12.140625" style="2" customWidth="1"/>
    <col min="10245" max="10245" width="11.42578125" style="2" customWidth="1"/>
    <col min="10246" max="10246" width="32.140625" style="2" customWidth="1"/>
    <col min="10247" max="10247" width="26.28515625" style="2" customWidth="1"/>
    <col min="10248" max="10248" width="22.140625" style="2" customWidth="1"/>
    <col min="10249" max="10249" width="18.7109375" style="2" customWidth="1"/>
    <col min="10250" max="10250" width="14.5703125" style="2" customWidth="1"/>
    <col min="10251" max="10251" width="33.140625" style="2" customWidth="1"/>
    <col min="10252" max="10252" width="42.28515625" style="2" customWidth="1"/>
    <col min="10253" max="10254" width="14.28515625" style="2" customWidth="1"/>
    <col min="10255" max="10255" width="17.28515625" style="2" customWidth="1"/>
    <col min="10256" max="10256" width="17.42578125" style="2" customWidth="1"/>
    <col min="10257" max="10257" width="14.28515625" style="2" customWidth="1"/>
    <col min="10258" max="10258" width="16" style="2" customWidth="1"/>
    <col min="10259" max="10259" width="20.28515625" style="2" customWidth="1"/>
    <col min="10260" max="10273" width="11.42578125" style="2" hidden="1" customWidth="1"/>
    <col min="10274" max="10274" width="11.42578125" style="2" customWidth="1"/>
    <col min="10275" max="10495" width="11.42578125" style="2" hidden="1"/>
    <col min="10496" max="10496" width="18.42578125" style="2" customWidth="1"/>
    <col min="10497" max="10497" width="31.7109375" style="2" customWidth="1"/>
    <col min="10498" max="10498" width="29" style="2" customWidth="1"/>
    <col min="10499" max="10499" width="15.28515625" style="2" customWidth="1"/>
    <col min="10500" max="10500" width="12.140625" style="2" customWidth="1"/>
    <col min="10501" max="10501" width="11.42578125" style="2" customWidth="1"/>
    <col min="10502" max="10502" width="32.140625" style="2" customWidth="1"/>
    <col min="10503" max="10503" width="26.28515625" style="2" customWidth="1"/>
    <col min="10504" max="10504" width="22.140625" style="2" customWidth="1"/>
    <col min="10505" max="10505" width="18.7109375" style="2" customWidth="1"/>
    <col min="10506" max="10506" width="14.5703125" style="2" customWidth="1"/>
    <col min="10507" max="10507" width="33.140625" style="2" customWidth="1"/>
    <col min="10508" max="10508" width="42.28515625" style="2" customWidth="1"/>
    <col min="10509" max="10510" width="14.28515625" style="2" customWidth="1"/>
    <col min="10511" max="10511" width="17.28515625" style="2" customWidth="1"/>
    <col min="10512" max="10512" width="17.42578125" style="2" customWidth="1"/>
    <col min="10513" max="10513" width="14.28515625" style="2" customWidth="1"/>
    <col min="10514" max="10514" width="16" style="2" customWidth="1"/>
    <col min="10515" max="10515" width="20.28515625" style="2" customWidth="1"/>
    <col min="10516" max="10529" width="11.42578125" style="2" hidden="1" customWidth="1"/>
    <col min="10530" max="10530" width="11.42578125" style="2" customWidth="1"/>
    <col min="10531" max="10751" width="11.42578125" style="2" hidden="1"/>
    <col min="10752" max="10752" width="18.42578125" style="2" customWidth="1"/>
    <col min="10753" max="10753" width="31.7109375" style="2" customWidth="1"/>
    <col min="10754" max="10754" width="29" style="2" customWidth="1"/>
    <col min="10755" max="10755" width="15.28515625" style="2" customWidth="1"/>
    <col min="10756" max="10756" width="12.140625" style="2" customWidth="1"/>
    <col min="10757" max="10757" width="11.42578125" style="2" customWidth="1"/>
    <col min="10758" max="10758" width="32.140625" style="2" customWidth="1"/>
    <col min="10759" max="10759" width="26.28515625" style="2" customWidth="1"/>
    <col min="10760" max="10760" width="22.140625" style="2" customWidth="1"/>
    <col min="10761" max="10761" width="18.7109375" style="2" customWidth="1"/>
    <col min="10762" max="10762" width="14.5703125" style="2" customWidth="1"/>
    <col min="10763" max="10763" width="33.140625" style="2" customWidth="1"/>
    <col min="10764" max="10764" width="42.28515625" style="2" customWidth="1"/>
    <col min="10765" max="10766" width="14.28515625" style="2" customWidth="1"/>
    <col min="10767" max="10767" width="17.28515625" style="2" customWidth="1"/>
    <col min="10768" max="10768" width="17.42578125" style="2" customWidth="1"/>
    <col min="10769" max="10769" width="14.28515625" style="2" customWidth="1"/>
    <col min="10770" max="10770" width="16" style="2" customWidth="1"/>
    <col min="10771" max="10771" width="20.28515625" style="2" customWidth="1"/>
    <col min="10772" max="10785" width="11.42578125" style="2" hidden="1" customWidth="1"/>
    <col min="10786" max="10786" width="11.42578125" style="2" customWidth="1"/>
    <col min="10787" max="11007" width="11.42578125" style="2" hidden="1"/>
    <col min="11008" max="11008" width="18.42578125" style="2" customWidth="1"/>
    <col min="11009" max="11009" width="31.7109375" style="2" customWidth="1"/>
    <col min="11010" max="11010" width="29" style="2" customWidth="1"/>
    <col min="11011" max="11011" width="15.28515625" style="2" customWidth="1"/>
    <col min="11012" max="11012" width="12.140625" style="2" customWidth="1"/>
    <col min="11013" max="11013" width="11.42578125" style="2" customWidth="1"/>
    <col min="11014" max="11014" width="32.140625" style="2" customWidth="1"/>
    <col min="11015" max="11015" width="26.28515625" style="2" customWidth="1"/>
    <col min="11016" max="11016" width="22.140625" style="2" customWidth="1"/>
    <col min="11017" max="11017" width="18.7109375" style="2" customWidth="1"/>
    <col min="11018" max="11018" width="14.5703125" style="2" customWidth="1"/>
    <col min="11019" max="11019" width="33.140625" style="2" customWidth="1"/>
    <col min="11020" max="11020" width="42.28515625" style="2" customWidth="1"/>
    <col min="11021" max="11022" width="14.28515625" style="2" customWidth="1"/>
    <col min="11023" max="11023" width="17.28515625" style="2" customWidth="1"/>
    <col min="11024" max="11024" width="17.42578125" style="2" customWidth="1"/>
    <col min="11025" max="11025" width="14.28515625" style="2" customWidth="1"/>
    <col min="11026" max="11026" width="16" style="2" customWidth="1"/>
    <col min="11027" max="11027" width="20.28515625" style="2" customWidth="1"/>
    <col min="11028" max="11041" width="11.42578125" style="2" hidden="1" customWidth="1"/>
    <col min="11042" max="11042" width="11.42578125" style="2" customWidth="1"/>
    <col min="11043" max="11263" width="11.42578125" style="2" hidden="1"/>
    <col min="11264" max="11264" width="18.42578125" style="2" customWidth="1"/>
    <col min="11265" max="11265" width="31.7109375" style="2" customWidth="1"/>
    <col min="11266" max="11266" width="29" style="2" customWidth="1"/>
    <col min="11267" max="11267" width="15.28515625" style="2" customWidth="1"/>
    <col min="11268" max="11268" width="12.140625" style="2" customWidth="1"/>
    <col min="11269" max="11269" width="11.42578125" style="2" customWidth="1"/>
    <col min="11270" max="11270" width="32.140625" style="2" customWidth="1"/>
    <col min="11271" max="11271" width="26.28515625" style="2" customWidth="1"/>
    <col min="11272" max="11272" width="22.140625" style="2" customWidth="1"/>
    <col min="11273" max="11273" width="18.7109375" style="2" customWidth="1"/>
    <col min="11274" max="11274" width="14.5703125" style="2" customWidth="1"/>
    <col min="11275" max="11275" width="33.140625" style="2" customWidth="1"/>
    <col min="11276" max="11276" width="42.28515625" style="2" customWidth="1"/>
    <col min="11277" max="11278" width="14.28515625" style="2" customWidth="1"/>
    <col min="11279" max="11279" width="17.28515625" style="2" customWidth="1"/>
    <col min="11280" max="11280" width="17.42578125" style="2" customWidth="1"/>
    <col min="11281" max="11281" width="14.28515625" style="2" customWidth="1"/>
    <col min="11282" max="11282" width="16" style="2" customWidth="1"/>
    <col min="11283" max="11283" width="20.28515625" style="2" customWidth="1"/>
    <col min="11284" max="11297" width="11.42578125" style="2" hidden="1" customWidth="1"/>
    <col min="11298" max="11298" width="11.42578125" style="2" customWidth="1"/>
    <col min="11299" max="11519" width="11.42578125" style="2" hidden="1"/>
    <col min="11520" max="11520" width="18.42578125" style="2" customWidth="1"/>
    <col min="11521" max="11521" width="31.7109375" style="2" customWidth="1"/>
    <col min="11522" max="11522" width="29" style="2" customWidth="1"/>
    <col min="11523" max="11523" width="15.28515625" style="2" customWidth="1"/>
    <col min="11524" max="11524" width="12.140625" style="2" customWidth="1"/>
    <col min="11525" max="11525" width="11.42578125" style="2" customWidth="1"/>
    <col min="11526" max="11526" width="32.140625" style="2" customWidth="1"/>
    <col min="11527" max="11527" width="26.28515625" style="2" customWidth="1"/>
    <col min="11528" max="11528" width="22.140625" style="2" customWidth="1"/>
    <col min="11529" max="11529" width="18.7109375" style="2" customWidth="1"/>
    <col min="11530" max="11530" width="14.5703125" style="2" customWidth="1"/>
    <col min="11531" max="11531" width="33.140625" style="2" customWidth="1"/>
    <col min="11532" max="11532" width="42.28515625" style="2" customWidth="1"/>
    <col min="11533" max="11534" width="14.28515625" style="2" customWidth="1"/>
    <col min="11535" max="11535" width="17.28515625" style="2" customWidth="1"/>
    <col min="11536" max="11536" width="17.42578125" style="2" customWidth="1"/>
    <col min="11537" max="11537" width="14.28515625" style="2" customWidth="1"/>
    <col min="11538" max="11538" width="16" style="2" customWidth="1"/>
    <col min="11539" max="11539" width="20.28515625" style="2" customWidth="1"/>
    <col min="11540" max="11553" width="11.42578125" style="2" hidden="1" customWidth="1"/>
    <col min="11554" max="11554" width="11.42578125" style="2" customWidth="1"/>
    <col min="11555" max="11775" width="11.42578125" style="2" hidden="1"/>
    <col min="11776" max="11776" width="18.42578125" style="2" customWidth="1"/>
    <col min="11777" max="11777" width="31.7109375" style="2" customWidth="1"/>
    <col min="11778" max="11778" width="29" style="2" customWidth="1"/>
    <col min="11779" max="11779" width="15.28515625" style="2" customWidth="1"/>
    <col min="11780" max="11780" width="12.140625" style="2" customWidth="1"/>
    <col min="11781" max="11781" width="11.42578125" style="2" customWidth="1"/>
    <col min="11782" max="11782" width="32.140625" style="2" customWidth="1"/>
    <col min="11783" max="11783" width="26.28515625" style="2" customWidth="1"/>
    <col min="11784" max="11784" width="22.140625" style="2" customWidth="1"/>
    <col min="11785" max="11785" width="18.7109375" style="2" customWidth="1"/>
    <col min="11786" max="11786" width="14.5703125" style="2" customWidth="1"/>
    <col min="11787" max="11787" width="33.140625" style="2" customWidth="1"/>
    <col min="11788" max="11788" width="42.28515625" style="2" customWidth="1"/>
    <col min="11789" max="11790" width="14.28515625" style="2" customWidth="1"/>
    <col min="11791" max="11791" width="17.28515625" style="2" customWidth="1"/>
    <col min="11792" max="11792" width="17.42578125" style="2" customWidth="1"/>
    <col min="11793" max="11793" width="14.28515625" style="2" customWidth="1"/>
    <col min="11794" max="11794" width="16" style="2" customWidth="1"/>
    <col min="11795" max="11795" width="20.28515625" style="2" customWidth="1"/>
    <col min="11796" max="11809" width="11.42578125" style="2" hidden="1" customWidth="1"/>
    <col min="11810" max="11810" width="11.42578125" style="2" customWidth="1"/>
    <col min="11811" max="12031" width="11.42578125" style="2" hidden="1"/>
    <col min="12032" max="12032" width="18.42578125" style="2" customWidth="1"/>
    <col min="12033" max="12033" width="31.7109375" style="2" customWidth="1"/>
    <col min="12034" max="12034" width="29" style="2" customWidth="1"/>
    <col min="12035" max="12035" width="15.28515625" style="2" customWidth="1"/>
    <col min="12036" max="12036" width="12.140625" style="2" customWidth="1"/>
    <col min="12037" max="12037" width="11.42578125" style="2" customWidth="1"/>
    <col min="12038" max="12038" width="32.140625" style="2" customWidth="1"/>
    <col min="12039" max="12039" width="26.28515625" style="2" customWidth="1"/>
    <col min="12040" max="12040" width="22.140625" style="2" customWidth="1"/>
    <col min="12041" max="12041" width="18.7109375" style="2" customWidth="1"/>
    <col min="12042" max="12042" width="14.5703125" style="2" customWidth="1"/>
    <col min="12043" max="12043" width="33.140625" style="2" customWidth="1"/>
    <col min="12044" max="12044" width="42.28515625" style="2" customWidth="1"/>
    <col min="12045" max="12046" width="14.28515625" style="2" customWidth="1"/>
    <col min="12047" max="12047" width="17.28515625" style="2" customWidth="1"/>
    <col min="12048" max="12048" width="17.42578125" style="2" customWidth="1"/>
    <col min="12049" max="12049" width="14.28515625" style="2" customWidth="1"/>
    <col min="12050" max="12050" width="16" style="2" customWidth="1"/>
    <col min="12051" max="12051" width="20.28515625" style="2" customWidth="1"/>
    <col min="12052" max="12065" width="11.42578125" style="2" hidden="1" customWidth="1"/>
    <col min="12066" max="12066" width="11.42578125" style="2" customWidth="1"/>
    <col min="12067" max="12287" width="11.42578125" style="2" hidden="1"/>
    <col min="12288" max="12288" width="18.42578125" style="2" customWidth="1"/>
    <col min="12289" max="12289" width="31.7109375" style="2" customWidth="1"/>
    <col min="12290" max="12290" width="29" style="2" customWidth="1"/>
    <col min="12291" max="12291" width="15.28515625" style="2" customWidth="1"/>
    <col min="12292" max="12292" width="12.140625" style="2" customWidth="1"/>
    <col min="12293" max="12293" width="11.42578125" style="2" customWidth="1"/>
    <col min="12294" max="12294" width="32.140625" style="2" customWidth="1"/>
    <col min="12295" max="12295" width="26.28515625" style="2" customWidth="1"/>
    <col min="12296" max="12296" width="22.140625" style="2" customWidth="1"/>
    <col min="12297" max="12297" width="18.7109375" style="2" customWidth="1"/>
    <col min="12298" max="12298" width="14.5703125" style="2" customWidth="1"/>
    <col min="12299" max="12299" width="33.140625" style="2" customWidth="1"/>
    <col min="12300" max="12300" width="42.28515625" style="2" customWidth="1"/>
    <col min="12301" max="12302" width="14.28515625" style="2" customWidth="1"/>
    <col min="12303" max="12303" width="17.28515625" style="2" customWidth="1"/>
    <col min="12304" max="12304" width="17.42578125" style="2" customWidth="1"/>
    <col min="12305" max="12305" width="14.28515625" style="2" customWidth="1"/>
    <col min="12306" max="12306" width="16" style="2" customWidth="1"/>
    <col min="12307" max="12307" width="20.28515625" style="2" customWidth="1"/>
    <col min="12308" max="12321" width="11.42578125" style="2" hidden="1" customWidth="1"/>
    <col min="12322" max="12322" width="11.42578125" style="2" customWidth="1"/>
    <col min="12323" max="12543" width="11.42578125" style="2" hidden="1"/>
    <col min="12544" max="12544" width="18.42578125" style="2" customWidth="1"/>
    <col min="12545" max="12545" width="31.7109375" style="2" customWidth="1"/>
    <col min="12546" max="12546" width="29" style="2" customWidth="1"/>
    <col min="12547" max="12547" width="15.28515625" style="2" customWidth="1"/>
    <col min="12548" max="12548" width="12.140625" style="2" customWidth="1"/>
    <col min="12549" max="12549" width="11.42578125" style="2" customWidth="1"/>
    <col min="12550" max="12550" width="32.140625" style="2" customWidth="1"/>
    <col min="12551" max="12551" width="26.28515625" style="2" customWidth="1"/>
    <col min="12552" max="12552" width="22.140625" style="2" customWidth="1"/>
    <col min="12553" max="12553" width="18.7109375" style="2" customWidth="1"/>
    <col min="12554" max="12554" width="14.5703125" style="2" customWidth="1"/>
    <col min="12555" max="12555" width="33.140625" style="2" customWidth="1"/>
    <col min="12556" max="12556" width="42.28515625" style="2" customWidth="1"/>
    <col min="12557" max="12558" width="14.28515625" style="2" customWidth="1"/>
    <col min="12559" max="12559" width="17.28515625" style="2" customWidth="1"/>
    <col min="12560" max="12560" width="17.42578125" style="2" customWidth="1"/>
    <col min="12561" max="12561" width="14.28515625" style="2" customWidth="1"/>
    <col min="12562" max="12562" width="16" style="2" customWidth="1"/>
    <col min="12563" max="12563" width="20.28515625" style="2" customWidth="1"/>
    <col min="12564" max="12577" width="11.42578125" style="2" hidden="1" customWidth="1"/>
    <col min="12578" max="12578" width="11.42578125" style="2" customWidth="1"/>
    <col min="12579" max="12799" width="11.42578125" style="2" hidden="1"/>
    <col min="12800" max="12800" width="18.42578125" style="2" customWidth="1"/>
    <col min="12801" max="12801" width="31.7109375" style="2" customWidth="1"/>
    <col min="12802" max="12802" width="29" style="2" customWidth="1"/>
    <col min="12803" max="12803" width="15.28515625" style="2" customWidth="1"/>
    <col min="12804" max="12804" width="12.140625" style="2" customWidth="1"/>
    <col min="12805" max="12805" width="11.42578125" style="2" customWidth="1"/>
    <col min="12806" max="12806" width="32.140625" style="2" customWidth="1"/>
    <col min="12807" max="12807" width="26.28515625" style="2" customWidth="1"/>
    <col min="12808" max="12808" width="22.140625" style="2" customWidth="1"/>
    <col min="12809" max="12809" width="18.7109375" style="2" customWidth="1"/>
    <col min="12810" max="12810" width="14.5703125" style="2" customWidth="1"/>
    <col min="12811" max="12811" width="33.140625" style="2" customWidth="1"/>
    <col min="12812" max="12812" width="42.28515625" style="2" customWidth="1"/>
    <col min="12813" max="12814" width="14.28515625" style="2" customWidth="1"/>
    <col min="12815" max="12815" width="17.28515625" style="2" customWidth="1"/>
    <col min="12816" max="12816" width="17.42578125" style="2" customWidth="1"/>
    <col min="12817" max="12817" width="14.28515625" style="2" customWidth="1"/>
    <col min="12818" max="12818" width="16" style="2" customWidth="1"/>
    <col min="12819" max="12819" width="20.28515625" style="2" customWidth="1"/>
    <col min="12820" max="12833" width="11.42578125" style="2" hidden="1" customWidth="1"/>
    <col min="12834" max="12834" width="11.42578125" style="2" customWidth="1"/>
    <col min="12835" max="13055" width="11.42578125" style="2" hidden="1"/>
    <col min="13056" max="13056" width="18.42578125" style="2" customWidth="1"/>
    <col min="13057" max="13057" width="31.7109375" style="2" customWidth="1"/>
    <col min="13058" max="13058" width="29" style="2" customWidth="1"/>
    <col min="13059" max="13059" width="15.28515625" style="2" customWidth="1"/>
    <col min="13060" max="13060" width="12.140625" style="2" customWidth="1"/>
    <col min="13061" max="13061" width="11.42578125" style="2" customWidth="1"/>
    <col min="13062" max="13062" width="32.140625" style="2" customWidth="1"/>
    <col min="13063" max="13063" width="26.28515625" style="2" customWidth="1"/>
    <col min="13064" max="13064" width="22.140625" style="2" customWidth="1"/>
    <col min="13065" max="13065" width="18.7109375" style="2" customWidth="1"/>
    <col min="13066" max="13066" width="14.5703125" style="2" customWidth="1"/>
    <col min="13067" max="13067" width="33.140625" style="2" customWidth="1"/>
    <col min="13068" max="13068" width="42.28515625" style="2" customWidth="1"/>
    <col min="13069" max="13070" width="14.28515625" style="2" customWidth="1"/>
    <col min="13071" max="13071" width="17.28515625" style="2" customWidth="1"/>
    <col min="13072" max="13072" width="17.42578125" style="2" customWidth="1"/>
    <col min="13073" max="13073" width="14.28515625" style="2" customWidth="1"/>
    <col min="13074" max="13074" width="16" style="2" customWidth="1"/>
    <col min="13075" max="13075" width="20.28515625" style="2" customWidth="1"/>
    <col min="13076" max="13089" width="11.42578125" style="2" hidden="1" customWidth="1"/>
    <col min="13090" max="13090" width="11.42578125" style="2" customWidth="1"/>
    <col min="13091" max="13311" width="11.42578125" style="2" hidden="1"/>
    <col min="13312" max="13312" width="18.42578125" style="2" customWidth="1"/>
    <col min="13313" max="13313" width="31.7109375" style="2" customWidth="1"/>
    <col min="13314" max="13314" width="29" style="2" customWidth="1"/>
    <col min="13315" max="13315" width="15.28515625" style="2" customWidth="1"/>
    <col min="13316" max="13316" width="12.140625" style="2" customWidth="1"/>
    <col min="13317" max="13317" width="11.42578125" style="2" customWidth="1"/>
    <col min="13318" max="13318" width="32.140625" style="2" customWidth="1"/>
    <col min="13319" max="13319" width="26.28515625" style="2" customWidth="1"/>
    <col min="13320" max="13320" width="22.140625" style="2" customWidth="1"/>
    <col min="13321" max="13321" width="18.7109375" style="2" customWidth="1"/>
    <col min="13322" max="13322" width="14.5703125" style="2" customWidth="1"/>
    <col min="13323" max="13323" width="33.140625" style="2" customWidth="1"/>
    <col min="13324" max="13324" width="42.28515625" style="2" customWidth="1"/>
    <col min="13325" max="13326" width="14.28515625" style="2" customWidth="1"/>
    <col min="13327" max="13327" width="17.28515625" style="2" customWidth="1"/>
    <col min="13328" max="13328" width="17.42578125" style="2" customWidth="1"/>
    <col min="13329" max="13329" width="14.28515625" style="2" customWidth="1"/>
    <col min="13330" max="13330" width="16" style="2" customWidth="1"/>
    <col min="13331" max="13331" width="20.28515625" style="2" customWidth="1"/>
    <col min="13332" max="13345" width="11.42578125" style="2" hidden="1" customWidth="1"/>
    <col min="13346" max="13346" width="11.42578125" style="2" customWidth="1"/>
    <col min="13347" max="13567" width="11.42578125" style="2" hidden="1"/>
    <col min="13568" max="13568" width="18.42578125" style="2" customWidth="1"/>
    <col min="13569" max="13569" width="31.7109375" style="2" customWidth="1"/>
    <col min="13570" max="13570" width="29" style="2" customWidth="1"/>
    <col min="13571" max="13571" width="15.28515625" style="2" customWidth="1"/>
    <col min="13572" max="13572" width="12.140625" style="2" customWidth="1"/>
    <col min="13573" max="13573" width="11.42578125" style="2" customWidth="1"/>
    <col min="13574" max="13574" width="32.140625" style="2" customWidth="1"/>
    <col min="13575" max="13575" width="26.28515625" style="2" customWidth="1"/>
    <col min="13576" max="13576" width="22.140625" style="2" customWidth="1"/>
    <col min="13577" max="13577" width="18.7109375" style="2" customWidth="1"/>
    <col min="13578" max="13578" width="14.5703125" style="2" customWidth="1"/>
    <col min="13579" max="13579" width="33.140625" style="2" customWidth="1"/>
    <col min="13580" max="13580" width="42.28515625" style="2" customWidth="1"/>
    <col min="13581" max="13582" width="14.28515625" style="2" customWidth="1"/>
    <col min="13583" max="13583" width="17.28515625" style="2" customWidth="1"/>
    <col min="13584" max="13584" width="17.42578125" style="2" customWidth="1"/>
    <col min="13585" max="13585" width="14.28515625" style="2" customWidth="1"/>
    <col min="13586" max="13586" width="16" style="2" customWidth="1"/>
    <col min="13587" max="13587" width="20.28515625" style="2" customWidth="1"/>
    <col min="13588" max="13601" width="11.42578125" style="2" hidden="1" customWidth="1"/>
    <col min="13602" max="13602" width="11.42578125" style="2" customWidth="1"/>
    <col min="13603" max="13823" width="11.42578125" style="2" hidden="1"/>
    <col min="13824" max="13824" width="18.42578125" style="2" customWidth="1"/>
    <col min="13825" max="13825" width="31.7109375" style="2" customWidth="1"/>
    <col min="13826" max="13826" width="29" style="2" customWidth="1"/>
    <col min="13827" max="13827" width="15.28515625" style="2" customWidth="1"/>
    <col min="13828" max="13828" width="12.140625" style="2" customWidth="1"/>
    <col min="13829" max="13829" width="11.42578125" style="2" customWidth="1"/>
    <col min="13830" max="13830" width="32.140625" style="2" customWidth="1"/>
    <col min="13831" max="13831" width="26.28515625" style="2" customWidth="1"/>
    <col min="13832" max="13832" width="22.140625" style="2" customWidth="1"/>
    <col min="13833" max="13833" width="18.7109375" style="2" customWidth="1"/>
    <col min="13834" max="13834" width="14.5703125" style="2" customWidth="1"/>
    <col min="13835" max="13835" width="33.140625" style="2" customWidth="1"/>
    <col min="13836" max="13836" width="42.28515625" style="2" customWidth="1"/>
    <col min="13837" max="13838" width="14.28515625" style="2" customWidth="1"/>
    <col min="13839" max="13839" width="17.28515625" style="2" customWidth="1"/>
    <col min="13840" max="13840" width="17.42578125" style="2" customWidth="1"/>
    <col min="13841" max="13841" width="14.28515625" style="2" customWidth="1"/>
    <col min="13842" max="13842" width="16" style="2" customWidth="1"/>
    <col min="13843" max="13843" width="20.28515625" style="2" customWidth="1"/>
    <col min="13844" max="13857" width="11.42578125" style="2" hidden="1" customWidth="1"/>
    <col min="13858" max="13858" width="11.42578125" style="2" customWidth="1"/>
    <col min="13859" max="14079" width="11.42578125" style="2" hidden="1"/>
    <col min="14080" max="14080" width="18.42578125" style="2" customWidth="1"/>
    <col min="14081" max="14081" width="31.7109375" style="2" customWidth="1"/>
    <col min="14082" max="14082" width="29" style="2" customWidth="1"/>
    <col min="14083" max="14083" width="15.28515625" style="2" customWidth="1"/>
    <col min="14084" max="14084" width="12.140625" style="2" customWidth="1"/>
    <col min="14085" max="14085" width="11.42578125" style="2" customWidth="1"/>
    <col min="14086" max="14086" width="32.140625" style="2" customWidth="1"/>
    <col min="14087" max="14087" width="26.28515625" style="2" customWidth="1"/>
    <col min="14088" max="14088" width="22.140625" style="2" customWidth="1"/>
    <col min="14089" max="14089" width="18.7109375" style="2" customWidth="1"/>
    <col min="14090" max="14090" width="14.5703125" style="2" customWidth="1"/>
    <col min="14091" max="14091" width="33.140625" style="2" customWidth="1"/>
    <col min="14092" max="14092" width="42.28515625" style="2" customWidth="1"/>
    <col min="14093" max="14094" width="14.28515625" style="2" customWidth="1"/>
    <col min="14095" max="14095" width="17.28515625" style="2" customWidth="1"/>
    <col min="14096" max="14096" width="17.42578125" style="2" customWidth="1"/>
    <col min="14097" max="14097" width="14.28515625" style="2" customWidth="1"/>
    <col min="14098" max="14098" width="16" style="2" customWidth="1"/>
    <col min="14099" max="14099" width="20.28515625" style="2" customWidth="1"/>
    <col min="14100" max="14113" width="11.42578125" style="2" hidden="1" customWidth="1"/>
    <col min="14114" max="14114" width="11.42578125" style="2" customWidth="1"/>
    <col min="14115" max="14335" width="11.42578125" style="2" hidden="1"/>
    <col min="14336" max="14336" width="18.42578125" style="2" customWidth="1"/>
    <col min="14337" max="14337" width="31.7109375" style="2" customWidth="1"/>
    <col min="14338" max="14338" width="29" style="2" customWidth="1"/>
    <col min="14339" max="14339" width="15.28515625" style="2" customWidth="1"/>
    <col min="14340" max="14340" width="12.140625" style="2" customWidth="1"/>
    <col min="14341" max="14341" width="11.42578125" style="2" customWidth="1"/>
    <col min="14342" max="14342" width="32.140625" style="2" customWidth="1"/>
    <col min="14343" max="14343" width="26.28515625" style="2" customWidth="1"/>
    <col min="14344" max="14344" width="22.140625" style="2" customWidth="1"/>
    <col min="14345" max="14345" width="18.7109375" style="2" customWidth="1"/>
    <col min="14346" max="14346" width="14.5703125" style="2" customWidth="1"/>
    <col min="14347" max="14347" width="33.140625" style="2" customWidth="1"/>
    <col min="14348" max="14348" width="42.28515625" style="2" customWidth="1"/>
    <col min="14349" max="14350" width="14.28515625" style="2" customWidth="1"/>
    <col min="14351" max="14351" width="17.28515625" style="2" customWidth="1"/>
    <col min="14352" max="14352" width="17.42578125" style="2" customWidth="1"/>
    <col min="14353" max="14353" width="14.28515625" style="2" customWidth="1"/>
    <col min="14354" max="14354" width="16" style="2" customWidth="1"/>
    <col min="14355" max="14355" width="20.28515625" style="2" customWidth="1"/>
    <col min="14356" max="14369" width="11.42578125" style="2" hidden="1" customWidth="1"/>
    <col min="14370" max="14370" width="11.42578125" style="2" customWidth="1"/>
    <col min="14371" max="14591" width="11.42578125" style="2" hidden="1"/>
    <col min="14592" max="14592" width="18.42578125" style="2" customWidth="1"/>
    <col min="14593" max="14593" width="31.7109375" style="2" customWidth="1"/>
    <col min="14594" max="14594" width="29" style="2" customWidth="1"/>
    <col min="14595" max="14595" width="15.28515625" style="2" customWidth="1"/>
    <col min="14596" max="14596" width="12.140625" style="2" customWidth="1"/>
    <col min="14597" max="14597" width="11.42578125" style="2" customWidth="1"/>
    <col min="14598" max="14598" width="32.140625" style="2" customWidth="1"/>
    <col min="14599" max="14599" width="26.28515625" style="2" customWidth="1"/>
    <col min="14600" max="14600" width="22.140625" style="2" customWidth="1"/>
    <col min="14601" max="14601" width="18.7109375" style="2" customWidth="1"/>
    <col min="14602" max="14602" width="14.5703125" style="2" customWidth="1"/>
    <col min="14603" max="14603" width="33.140625" style="2" customWidth="1"/>
    <col min="14604" max="14604" width="42.28515625" style="2" customWidth="1"/>
    <col min="14605" max="14606" width="14.28515625" style="2" customWidth="1"/>
    <col min="14607" max="14607" width="17.28515625" style="2" customWidth="1"/>
    <col min="14608" max="14608" width="17.42578125" style="2" customWidth="1"/>
    <col min="14609" max="14609" width="14.28515625" style="2" customWidth="1"/>
    <col min="14610" max="14610" width="16" style="2" customWidth="1"/>
    <col min="14611" max="14611" width="20.28515625" style="2" customWidth="1"/>
    <col min="14612" max="14625" width="11.42578125" style="2" hidden="1" customWidth="1"/>
    <col min="14626" max="14626" width="11.42578125" style="2" customWidth="1"/>
    <col min="14627" max="14847" width="11.42578125" style="2" hidden="1"/>
    <col min="14848" max="14848" width="18.42578125" style="2" customWidth="1"/>
    <col min="14849" max="14849" width="31.7109375" style="2" customWidth="1"/>
    <col min="14850" max="14850" width="29" style="2" customWidth="1"/>
    <col min="14851" max="14851" width="15.28515625" style="2" customWidth="1"/>
    <col min="14852" max="14852" width="12.140625" style="2" customWidth="1"/>
    <col min="14853" max="14853" width="11.42578125" style="2" customWidth="1"/>
    <col min="14854" max="14854" width="32.140625" style="2" customWidth="1"/>
    <col min="14855" max="14855" width="26.28515625" style="2" customWidth="1"/>
    <col min="14856" max="14856" width="22.140625" style="2" customWidth="1"/>
    <col min="14857" max="14857" width="18.7109375" style="2" customWidth="1"/>
    <col min="14858" max="14858" width="14.5703125" style="2" customWidth="1"/>
    <col min="14859" max="14859" width="33.140625" style="2" customWidth="1"/>
    <col min="14860" max="14860" width="42.28515625" style="2" customWidth="1"/>
    <col min="14861" max="14862" width="14.28515625" style="2" customWidth="1"/>
    <col min="14863" max="14863" width="17.28515625" style="2" customWidth="1"/>
    <col min="14864" max="14864" width="17.42578125" style="2" customWidth="1"/>
    <col min="14865" max="14865" width="14.28515625" style="2" customWidth="1"/>
    <col min="14866" max="14866" width="16" style="2" customWidth="1"/>
    <col min="14867" max="14867" width="20.28515625" style="2" customWidth="1"/>
    <col min="14868" max="14881" width="11.42578125" style="2" hidden="1" customWidth="1"/>
    <col min="14882" max="14882" width="11.42578125" style="2" customWidth="1"/>
    <col min="14883" max="15103" width="11.42578125" style="2" hidden="1"/>
    <col min="15104" max="15104" width="18.42578125" style="2" customWidth="1"/>
    <col min="15105" max="15105" width="31.7109375" style="2" customWidth="1"/>
    <col min="15106" max="15106" width="29" style="2" customWidth="1"/>
    <col min="15107" max="15107" width="15.28515625" style="2" customWidth="1"/>
    <col min="15108" max="15108" width="12.140625" style="2" customWidth="1"/>
    <col min="15109" max="15109" width="11.42578125" style="2" customWidth="1"/>
    <col min="15110" max="15110" width="32.140625" style="2" customWidth="1"/>
    <col min="15111" max="15111" width="26.28515625" style="2" customWidth="1"/>
    <col min="15112" max="15112" width="22.140625" style="2" customWidth="1"/>
    <col min="15113" max="15113" width="18.7109375" style="2" customWidth="1"/>
    <col min="15114" max="15114" width="14.5703125" style="2" customWidth="1"/>
    <col min="15115" max="15115" width="33.140625" style="2" customWidth="1"/>
    <col min="15116" max="15116" width="42.28515625" style="2" customWidth="1"/>
    <col min="15117" max="15118" width="14.28515625" style="2" customWidth="1"/>
    <col min="15119" max="15119" width="17.28515625" style="2" customWidth="1"/>
    <col min="15120" max="15120" width="17.42578125" style="2" customWidth="1"/>
    <col min="15121" max="15121" width="14.28515625" style="2" customWidth="1"/>
    <col min="15122" max="15122" width="16" style="2" customWidth="1"/>
    <col min="15123" max="15123" width="20.28515625" style="2" customWidth="1"/>
    <col min="15124" max="15137" width="11.42578125" style="2" hidden="1" customWidth="1"/>
    <col min="15138" max="15138" width="11.42578125" style="2" customWidth="1"/>
    <col min="15139" max="15359" width="11.42578125" style="2" hidden="1"/>
    <col min="15360" max="15360" width="18.42578125" style="2" customWidth="1"/>
    <col min="15361" max="15361" width="31.7109375" style="2" customWidth="1"/>
    <col min="15362" max="15362" width="29" style="2" customWidth="1"/>
    <col min="15363" max="15363" width="15.28515625" style="2" customWidth="1"/>
    <col min="15364" max="15364" width="12.140625" style="2" customWidth="1"/>
    <col min="15365" max="15365" width="11.42578125" style="2" customWidth="1"/>
    <col min="15366" max="15366" width="32.140625" style="2" customWidth="1"/>
    <col min="15367" max="15367" width="26.28515625" style="2" customWidth="1"/>
    <col min="15368" max="15368" width="22.140625" style="2" customWidth="1"/>
    <col min="15369" max="15369" width="18.7109375" style="2" customWidth="1"/>
    <col min="15370" max="15370" width="14.5703125" style="2" customWidth="1"/>
    <col min="15371" max="15371" width="33.140625" style="2" customWidth="1"/>
    <col min="15372" max="15372" width="42.28515625" style="2" customWidth="1"/>
    <col min="15373" max="15374" width="14.28515625" style="2" customWidth="1"/>
    <col min="15375" max="15375" width="17.28515625" style="2" customWidth="1"/>
    <col min="15376" max="15376" width="17.42578125" style="2" customWidth="1"/>
    <col min="15377" max="15377" width="14.28515625" style="2" customWidth="1"/>
    <col min="15378" max="15378" width="16" style="2" customWidth="1"/>
    <col min="15379" max="15379" width="20.28515625" style="2" customWidth="1"/>
    <col min="15380" max="15393" width="11.42578125" style="2" hidden="1" customWidth="1"/>
    <col min="15394" max="15394" width="11.42578125" style="2" customWidth="1"/>
    <col min="15395" max="15615" width="11.42578125" style="2" hidden="1"/>
    <col min="15616" max="15616" width="18.42578125" style="2" customWidth="1"/>
    <col min="15617" max="15617" width="31.7109375" style="2" customWidth="1"/>
    <col min="15618" max="15618" width="29" style="2" customWidth="1"/>
    <col min="15619" max="15619" width="15.28515625" style="2" customWidth="1"/>
    <col min="15620" max="15620" width="12.140625" style="2" customWidth="1"/>
    <col min="15621" max="15621" width="11.42578125" style="2" customWidth="1"/>
    <col min="15622" max="15622" width="32.140625" style="2" customWidth="1"/>
    <col min="15623" max="15623" width="26.28515625" style="2" customWidth="1"/>
    <col min="15624" max="15624" width="22.140625" style="2" customWidth="1"/>
    <col min="15625" max="15625" width="18.7109375" style="2" customWidth="1"/>
    <col min="15626" max="15626" width="14.5703125" style="2" customWidth="1"/>
    <col min="15627" max="15627" width="33.140625" style="2" customWidth="1"/>
    <col min="15628" max="15628" width="42.28515625" style="2" customWidth="1"/>
    <col min="15629" max="15630" width="14.28515625" style="2" customWidth="1"/>
    <col min="15631" max="15631" width="17.28515625" style="2" customWidth="1"/>
    <col min="15632" max="15632" width="17.42578125" style="2" customWidth="1"/>
    <col min="15633" max="15633" width="14.28515625" style="2" customWidth="1"/>
    <col min="15634" max="15634" width="16" style="2" customWidth="1"/>
    <col min="15635" max="15635" width="20.28515625" style="2" customWidth="1"/>
    <col min="15636" max="15649" width="11.42578125" style="2" hidden="1" customWidth="1"/>
    <col min="15650" max="15650" width="11.42578125" style="2" customWidth="1"/>
    <col min="15651" max="15871" width="11.42578125" style="2" hidden="1"/>
    <col min="15872" max="15872" width="18.42578125" style="2" customWidth="1"/>
    <col min="15873" max="15873" width="31.7109375" style="2" customWidth="1"/>
    <col min="15874" max="15874" width="29" style="2" customWidth="1"/>
    <col min="15875" max="15875" width="15.28515625" style="2" customWidth="1"/>
    <col min="15876" max="15876" width="12.140625" style="2" customWidth="1"/>
    <col min="15877" max="15877" width="11.42578125" style="2" customWidth="1"/>
    <col min="15878" max="15878" width="32.140625" style="2" customWidth="1"/>
    <col min="15879" max="15879" width="26.28515625" style="2" customWidth="1"/>
    <col min="15880" max="15880" width="22.140625" style="2" customWidth="1"/>
    <col min="15881" max="15881" width="18.7109375" style="2" customWidth="1"/>
    <col min="15882" max="15882" width="14.5703125" style="2" customWidth="1"/>
    <col min="15883" max="15883" width="33.140625" style="2" customWidth="1"/>
    <col min="15884" max="15884" width="42.28515625" style="2" customWidth="1"/>
    <col min="15885" max="15886" width="14.28515625" style="2" customWidth="1"/>
    <col min="15887" max="15887" width="17.28515625" style="2" customWidth="1"/>
    <col min="15888" max="15888" width="17.42578125" style="2" customWidth="1"/>
    <col min="15889" max="15889" width="14.28515625" style="2" customWidth="1"/>
    <col min="15890" max="15890" width="16" style="2" customWidth="1"/>
    <col min="15891" max="15891" width="20.28515625" style="2" customWidth="1"/>
    <col min="15892" max="15905" width="11.42578125" style="2" hidden="1" customWidth="1"/>
    <col min="15906" max="15906" width="11.42578125" style="2" customWidth="1"/>
    <col min="15907" max="16127" width="11.42578125" style="2" hidden="1"/>
    <col min="16128" max="16128" width="18.42578125" style="2" customWidth="1"/>
    <col min="16129" max="16129" width="31.7109375" style="2" customWidth="1"/>
    <col min="16130" max="16130" width="29" style="2" customWidth="1"/>
    <col min="16131" max="16131" width="15.28515625" style="2" customWidth="1"/>
    <col min="16132" max="16132" width="12.140625" style="2" customWidth="1"/>
    <col min="16133" max="16133" width="11.42578125" style="2" customWidth="1"/>
    <col min="16134" max="16134" width="32.140625" style="2" customWidth="1"/>
    <col min="16135" max="16135" width="26.28515625" style="2" customWidth="1"/>
    <col min="16136" max="16136" width="22.140625" style="2" customWidth="1"/>
    <col min="16137" max="16137" width="18.7109375" style="2" customWidth="1"/>
    <col min="16138" max="16138" width="14.5703125" style="2" customWidth="1"/>
    <col min="16139" max="16139" width="33.140625" style="2" customWidth="1"/>
    <col min="16140" max="16140" width="42.28515625" style="2" customWidth="1"/>
    <col min="16141" max="16142" width="14.28515625" style="2" customWidth="1"/>
    <col min="16143" max="16143" width="17.28515625" style="2" customWidth="1"/>
    <col min="16144" max="16144" width="17.42578125" style="2" customWidth="1"/>
    <col min="16145" max="16145" width="14.28515625" style="2" customWidth="1"/>
    <col min="16146" max="16146" width="16" style="2" customWidth="1"/>
    <col min="16147" max="16147" width="20.28515625" style="2" customWidth="1"/>
    <col min="16148" max="16161" width="11.42578125" style="2" hidden="1" customWidth="1"/>
    <col min="16162" max="16162" width="11.42578125" style="2" customWidth="1"/>
    <col min="16163" max="16384" width="11.42578125" style="2" hidden="1"/>
  </cols>
  <sheetData>
    <row r="1" spans="1:22" ht="22.9" customHeight="1" thickBot="1" x14ac:dyDescent="0.3"/>
    <row r="2" spans="1:22" s="1" customFormat="1" ht="13.5" thickBot="1" x14ac:dyDescent="0.3">
      <c r="A2" s="1070" t="s">
        <v>0</v>
      </c>
      <c r="B2" s="1071"/>
      <c r="C2" s="1071"/>
      <c r="D2" s="1071"/>
      <c r="E2" s="1071"/>
      <c r="F2" s="1071"/>
      <c r="G2" s="1071"/>
      <c r="H2" s="1071"/>
      <c r="I2" s="1071"/>
      <c r="J2" s="1071"/>
      <c r="K2" s="1071"/>
      <c r="L2" s="1071"/>
      <c r="M2" s="1071"/>
      <c r="N2" s="1071"/>
      <c r="O2" s="1071"/>
      <c r="P2" s="1071"/>
      <c r="Q2" s="1071"/>
      <c r="R2" s="1071"/>
      <c r="S2" s="1072"/>
      <c r="T2" s="82"/>
      <c r="U2" s="82"/>
      <c r="V2" s="82"/>
    </row>
    <row r="3" spans="1:22" s="1" customFormat="1" ht="13.5" thickBot="1" x14ac:dyDescent="0.3">
      <c r="A3" s="1070" t="s">
        <v>1577</v>
      </c>
      <c r="B3" s="1071"/>
      <c r="C3" s="1071"/>
      <c r="D3" s="1071"/>
      <c r="E3" s="1071"/>
      <c r="F3" s="1071"/>
      <c r="G3" s="1071"/>
      <c r="H3" s="1071"/>
      <c r="I3" s="1071"/>
      <c r="J3" s="1071"/>
      <c r="K3" s="1071"/>
      <c r="L3" s="1071"/>
      <c r="M3" s="1071"/>
      <c r="N3" s="1071"/>
      <c r="O3" s="1071"/>
      <c r="P3" s="1071"/>
      <c r="Q3" s="1071"/>
      <c r="R3" s="1071"/>
      <c r="S3" s="1071"/>
      <c r="T3" s="1071"/>
      <c r="U3" s="1071"/>
      <c r="V3" s="1072"/>
    </row>
    <row r="4" spans="1:22" s="1" customFormat="1" ht="13.5" thickBot="1" x14ac:dyDescent="0.3">
      <c r="A4" s="786" t="s">
        <v>563</v>
      </c>
      <c r="B4" s="787"/>
      <c r="C4" s="787"/>
      <c r="D4" s="787"/>
      <c r="E4" s="787"/>
      <c r="F4" s="788"/>
      <c r="G4" s="786" t="s">
        <v>1588</v>
      </c>
      <c r="H4" s="787"/>
      <c r="I4" s="787"/>
      <c r="J4" s="788"/>
      <c r="K4" s="789" t="s">
        <v>3</v>
      </c>
      <c r="L4" s="1526"/>
      <c r="M4" s="790"/>
      <c r="N4" s="787"/>
      <c r="O4" s="787"/>
      <c r="P4" s="787"/>
      <c r="Q4" s="787"/>
      <c r="R4" s="787"/>
      <c r="S4" s="788"/>
      <c r="T4" s="83"/>
      <c r="U4" s="83"/>
      <c r="V4" s="83"/>
    </row>
    <row r="5" spans="1:22" s="8" customFormat="1" ht="13.5" thickBot="1" x14ac:dyDescent="0.3">
      <c r="A5" s="786" t="s">
        <v>5</v>
      </c>
      <c r="B5" s="787"/>
      <c r="C5" s="787"/>
      <c r="D5" s="787"/>
      <c r="E5" s="787"/>
      <c r="F5" s="788"/>
      <c r="G5" s="786" t="s">
        <v>6</v>
      </c>
      <c r="H5" s="787"/>
      <c r="I5" s="787"/>
      <c r="J5" s="787"/>
      <c r="K5" s="788"/>
      <c r="L5" s="786" t="s">
        <v>7</v>
      </c>
      <c r="M5" s="787"/>
      <c r="N5" s="787"/>
      <c r="O5" s="787"/>
      <c r="P5" s="787"/>
      <c r="Q5" s="787"/>
      <c r="R5" s="787"/>
      <c r="S5" s="788"/>
      <c r="T5" s="84"/>
      <c r="U5" s="84"/>
      <c r="V5" s="84"/>
    </row>
    <row r="6" spans="1:22" s="8" customFormat="1" ht="22.15" customHeight="1" x14ac:dyDescent="0.25">
      <c r="A6" s="943" t="s">
        <v>68</v>
      </c>
      <c r="B6" s="943" t="s">
        <v>9</v>
      </c>
      <c r="C6" s="943" t="s">
        <v>10</v>
      </c>
      <c r="D6" s="943" t="s">
        <v>69</v>
      </c>
      <c r="E6" s="943" t="s">
        <v>12</v>
      </c>
      <c r="F6" s="1548" t="s">
        <v>13</v>
      </c>
      <c r="G6" s="943" t="s">
        <v>9</v>
      </c>
      <c r="H6" s="943" t="s">
        <v>14</v>
      </c>
      <c r="I6" s="1554" t="s">
        <v>339</v>
      </c>
      <c r="J6" s="1554" t="s">
        <v>16</v>
      </c>
      <c r="K6" s="1548" t="s">
        <v>72</v>
      </c>
      <c r="L6" s="808" t="s">
        <v>18</v>
      </c>
      <c r="M6" s="808" t="s">
        <v>19</v>
      </c>
      <c r="N6" s="808" t="s">
        <v>944</v>
      </c>
      <c r="O6" s="1550" t="s">
        <v>21</v>
      </c>
      <c r="P6" s="1552" t="s">
        <v>22</v>
      </c>
      <c r="Q6" s="813" t="s">
        <v>23</v>
      </c>
      <c r="R6" s="943" t="s">
        <v>24</v>
      </c>
      <c r="S6" s="943" t="s">
        <v>340</v>
      </c>
      <c r="T6" s="84"/>
      <c r="U6" s="84"/>
      <c r="V6" s="84"/>
    </row>
    <row r="7" spans="1:22" s="8" customFormat="1" ht="22.15" customHeight="1" thickBot="1" x14ac:dyDescent="0.3">
      <c r="A7" s="944"/>
      <c r="B7" s="944"/>
      <c r="C7" s="944"/>
      <c r="D7" s="944"/>
      <c r="E7" s="944"/>
      <c r="F7" s="1549"/>
      <c r="G7" s="944"/>
      <c r="H7" s="944"/>
      <c r="I7" s="1555"/>
      <c r="J7" s="1555"/>
      <c r="K7" s="1549"/>
      <c r="L7" s="809"/>
      <c r="M7" s="809"/>
      <c r="N7" s="809"/>
      <c r="O7" s="1551"/>
      <c r="P7" s="1553"/>
      <c r="Q7" s="814"/>
      <c r="R7" s="944"/>
      <c r="S7" s="944"/>
      <c r="T7" s="84"/>
      <c r="U7" s="84"/>
      <c r="V7" s="84"/>
    </row>
    <row r="8" spans="1:22" ht="121.15" customHeight="1" x14ac:dyDescent="0.25">
      <c r="A8" s="1502" t="s">
        <v>564</v>
      </c>
      <c r="B8" s="425" t="s">
        <v>565</v>
      </c>
      <c r="C8" s="425" t="s">
        <v>566</v>
      </c>
      <c r="D8" s="533">
        <v>12</v>
      </c>
      <c r="E8" s="546">
        <v>12</v>
      </c>
      <c r="F8" s="129">
        <f t="shared" ref="F8:F11" si="0">E8/D8</f>
        <v>1</v>
      </c>
      <c r="G8" s="889" t="s">
        <v>567</v>
      </c>
      <c r="H8" s="1476" t="s">
        <v>345</v>
      </c>
      <c r="I8" s="1076">
        <v>18061465015.080002</v>
      </c>
      <c r="J8" s="1076">
        <v>13810889907</v>
      </c>
      <c r="K8" s="803">
        <f>J8/I8</f>
        <v>0.76466055746136419</v>
      </c>
      <c r="L8" s="889" t="s">
        <v>568</v>
      </c>
      <c r="M8" s="450" t="s">
        <v>569</v>
      </c>
      <c r="N8" s="820">
        <v>0</v>
      </c>
      <c r="O8" s="1076">
        <v>13810889907</v>
      </c>
      <c r="P8" s="817">
        <f>J8</f>
        <v>13810889907</v>
      </c>
      <c r="Q8" s="803">
        <f>P8/O8</f>
        <v>1</v>
      </c>
      <c r="R8" s="1054" t="s">
        <v>570</v>
      </c>
      <c r="S8" s="1081" t="s">
        <v>571</v>
      </c>
    </row>
    <row r="9" spans="1:22" ht="98.25" customHeight="1" x14ac:dyDescent="0.25">
      <c r="A9" s="1503"/>
      <c r="B9" s="151" t="s">
        <v>572</v>
      </c>
      <c r="C9" s="151" t="s">
        <v>573</v>
      </c>
      <c r="D9" s="85">
        <v>12</v>
      </c>
      <c r="E9" s="87">
        <v>12</v>
      </c>
      <c r="F9" s="164">
        <f t="shared" si="0"/>
        <v>1</v>
      </c>
      <c r="G9" s="890"/>
      <c r="H9" s="1542"/>
      <c r="I9" s="1077"/>
      <c r="J9" s="1077"/>
      <c r="K9" s="804"/>
      <c r="L9" s="890"/>
      <c r="M9" s="88" t="s">
        <v>574</v>
      </c>
      <c r="N9" s="821"/>
      <c r="O9" s="1077"/>
      <c r="P9" s="818"/>
      <c r="Q9" s="804"/>
      <c r="R9" s="1055"/>
      <c r="S9" s="899"/>
    </row>
    <row r="10" spans="1:22" ht="96" customHeight="1" x14ac:dyDescent="0.25">
      <c r="A10" s="1501" t="s">
        <v>575</v>
      </c>
      <c r="B10" s="125" t="s">
        <v>576</v>
      </c>
      <c r="C10" s="151" t="s">
        <v>577</v>
      </c>
      <c r="D10" s="87">
        <v>12</v>
      </c>
      <c r="E10" s="87">
        <v>12</v>
      </c>
      <c r="F10" s="164">
        <f t="shared" si="0"/>
        <v>1</v>
      </c>
      <c r="G10" s="888" t="s">
        <v>578</v>
      </c>
      <c r="H10" s="1541" t="s">
        <v>345</v>
      </c>
      <c r="I10" s="1124">
        <v>19984024814.509998</v>
      </c>
      <c r="J10" s="875">
        <v>17377718008.209999</v>
      </c>
      <c r="K10" s="827">
        <f>J10/I10</f>
        <v>0.86958048588852765</v>
      </c>
      <c r="L10" s="888" t="s">
        <v>568</v>
      </c>
      <c r="M10" s="88" t="s">
        <v>579</v>
      </c>
      <c r="N10" s="826">
        <v>10</v>
      </c>
      <c r="O10" s="1124">
        <v>18124668919.209999</v>
      </c>
      <c r="P10" s="875">
        <f>J10</f>
        <v>17377718008.209999</v>
      </c>
      <c r="Q10" s="827">
        <f>P10/O10</f>
        <v>0.9587881624580562</v>
      </c>
      <c r="R10" s="147" t="s">
        <v>580</v>
      </c>
      <c r="S10" s="897" t="s">
        <v>571</v>
      </c>
    </row>
    <row r="11" spans="1:22" ht="81" customHeight="1" x14ac:dyDescent="0.25">
      <c r="A11" s="1502"/>
      <c r="B11" s="125" t="s">
        <v>581</v>
      </c>
      <c r="C11" s="151" t="s">
        <v>582</v>
      </c>
      <c r="D11" s="87">
        <v>12</v>
      </c>
      <c r="E11" s="87">
        <v>12</v>
      </c>
      <c r="F11" s="164">
        <f t="shared" si="0"/>
        <v>1</v>
      </c>
      <c r="G11" s="889"/>
      <c r="H11" s="1476"/>
      <c r="I11" s="1076"/>
      <c r="J11" s="817"/>
      <c r="K11" s="803"/>
      <c r="L11" s="889"/>
      <c r="M11" s="88" t="s">
        <v>583</v>
      </c>
      <c r="N11" s="820"/>
      <c r="O11" s="1076"/>
      <c r="P11" s="817"/>
      <c r="Q11" s="803"/>
      <c r="R11" s="147" t="s">
        <v>584</v>
      </c>
      <c r="S11" s="898"/>
    </row>
    <row r="12" spans="1:22" ht="145.15" customHeight="1" x14ac:dyDescent="0.25">
      <c r="A12" s="1503"/>
      <c r="B12" s="151" t="s">
        <v>585</v>
      </c>
      <c r="C12" s="151" t="s">
        <v>586</v>
      </c>
      <c r="D12" s="87">
        <v>250</v>
      </c>
      <c r="E12" s="87">
        <v>735</v>
      </c>
      <c r="F12" s="164">
        <v>1</v>
      </c>
      <c r="G12" s="890"/>
      <c r="H12" s="1542"/>
      <c r="I12" s="1077"/>
      <c r="J12" s="818"/>
      <c r="K12" s="804"/>
      <c r="L12" s="890"/>
      <c r="M12" s="88" t="s">
        <v>587</v>
      </c>
      <c r="N12" s="821"/>
      <c r="O12" s="1077"/>
      <c r="P12" s="818"/>
      <c r="Q12" s="804"/>
      <c r="R12" s="147" t="s">
        <v>588</v>
      </c>
      <c r="S12" s="899"/>
    </row>
    <row r="13" spans="1:22" ht="89.45" customHeight="1" x14ac:dyDescent="0.25">
      <c r="A13" s="1501" t="s">
        <v>589</v>
      </c>
      <c r="B13" s="35" t="s">
        <v>1589</v>
      </c>
      <c r="C13" s="35" t="s">
        <v>1590</v>
      </c>
      <c r="D13" s="762">
        <v>233</v>
      </c>
      <c r="E13" s="762">
        <v>72</v>
      </c>
      <c r="F13" s="37">
        <f t="shared" ref="F13:F18" si="1">E13/D13</f>
        <v>0.30901287553648071</v>
      </c>
      <c r="G13" s="868" t="s">
        <v>592</v>
      </c>
      <c r="H13" s="1541" t="s">
        <v>593</v>
      </c>
      <c r="I13" s="875">
        <v>909990055.29999995</v>
      </c>
      <c r="J13" s="834">
        <v>900406330</v>
      </c>
      <c r="K13" s="827">
        <f>J13/I13</f>
        <v>0.98946831864350382</v>
      </c>
      <c r="L13" s="868" t="s">
        <v>594</v>
      </c>
      <c r="M13" s="868" t="s">
        <v>595</v>
      </c>
      <c r="N13" s="832">
        <v>32</v>
      </c>
      <c r="O13" s="885">
        <v>900406330</v>
      </c>
      <c r="P13" s="885">
        <f>J13</f>
        <v>900406330</v>
      </c>
      <c r="Q13" s="859">
        <f>P13/O13</f>
        <v>1</v>
      </c>
      <c r="R13" s="1053" t="s">
        <v>596</v>
      </c>
      <c r="S13" s="897" t="s">
        <v>571</v>
      </c>
    </row>
    <row r="14" spans="1:22" ht="89.45" customHeight="1" x14ac:dyDescent="0.25">
      <c r="A14" s="1502"/>
      <c r="B14" s="419" t="s">
        <v>590</v>
      </c>
      <c r="C14" s="419" t="s">
        <v>591</v>
      </c>
      <c r="D14" s="543">
        <v>3</v>
      </c>
      <c r="E14" s="550">
        <v>3</v>
      </c>
      <c r="F14" s="417">
        <f t="shared" si="1"/>
        <v>1</v>
      </c>
      <c r="G14" s="869"/>
      <c r="H14" s="1476"/>
      <c r="I14" s="817"/>
      <c r="J14" s="800"/>
      <c r="K14" s="803"/>
      <c r="L14" s="869"/>
      <c r="M14" s="870"/>
      <c r="N14" s="792"/>
      <c r="O14" s="886"/>
      <c r="P14" s="886"/>
      <c r="Q14" s="860"/>
      <c r="R14" s="1054"/>
      <c r="S14" s="898"/>
    </row>
    <row r="15" spans="1:22" ht="105" customHeight="1" x14ac:dyDescent="0.25">
      <c r="A15" s="1502"/>
      <c r="B15" s="125" t="s">
        <v>597</v>
      </c>
      <c r="C15" s="151" t="s">
        <v>598</v>
      </c>
      <c r="D15" s="87">
        <v>1</v>
      </c>
      <c r="E15" s="87">
        <v>1</v>
      </c>
      <c r="F15" s="164">
        <f t="shared" si="1"/>
        <v>1</v>
      </c>
      <c r="G15" s="869"/>
      <c r="H15" s="1476"/>
      <c r="I15" s="817"/>
      <c r="J15" s="800"/>
      <c r="K15" s="803"/>
      <c r="L15" s="869"/>
      <c r="M15" s="88" t="s">
        <v>599</v>
      </c>
      <c r="N15" s="792"/>
      <c r="O15" s="886"/>
      <c r="P15" s="886"/>
      <c r="Q15" s="860"/>
      <c r="R15" s="1054"/>
      <c r="S15" s="898"/>
    </row>
    <row r="16" spans="1:22" ht="58.5" customHeight="1" x14ac:dyDescent="0.25">
      <c r="A16" s="1502"/>
      <c r="B16" s="125" t="s">
        <v>600</v>
      </c>
      <c r="C16" s="151" t="s">
        <v>591</v>
      </c>
      <c r="D16" s="87">
        <v>4</v>
      </c>
      <c r="E16" s="87">
        <v>0</v>
      </c>
      <c r="F16" s="164">
        <f t="shared" si="1"/>
        <v>0</v>
      </c>
      <c r="G16" s="869"/>
      <c r="H16" s="1476"/>
      <c r="I16" s="817"/>
      <c r="J16" s="800"/>
      <c r="K16" s="803"/>
      <c r="L16" s="869"/>
      <c r="M16" s="200" t="s">
        <v>601</v>
      </c>
      <c r="N16" s="792"/>
      <c r="O16" s="886"/>
      <c r="P16" s="886"/>
      <c r="Q16" s="860"/>
      <c r="R16" s="1054"/>
      <c r="S16" s="898"/>
    </row>
    <row r="17" spans="1:19" ht="71.25" customHeight="1" x14ac:dyDescent="0.25">
      <c r="A17" s="1503"/>
      <c r="B17" s="125" t="s">
        <v>602</v>
      </c>
      <c r="C17" s="151" t="s">
        <v>603</v>
      </c>
      <c r="D17" s="87">
        <v>1</v>
      </c>
      <c r="E17" s="89">
        <v>0</v>
      </c>
      <c r="F17" s="164">
        <f t="shared" si="1"/>
        <v>0</v>
      </c>
      <c r="G17" s="870"/>
      <c r="H17" s="1542"/>
      <c r="I17" s="818"/>
      <c r="J17" s="801"/>
      <c r="K17" s="804"/>
      <c r="L17" s="870"/>
      <c r="M17" s="201" t="s">
        <v>604</v>
      </c>
      <c r="N17" s="793"/>
      <c r="O17" s="887"/>
      <c r="P17" s="887"/>
      <c r="Q17" s="861"/>
      <c r="R17" s="1055"/>
      <c r="S17" s="899"/>
    </row>
    <row r="18" spans="1:19" ht="37.15" customHeight="1" x14ac:dyDescent="0.25">
      <c r="A18" s="1501" t="s">
        <v>605</v>
      </c>
      <c r="B18" s="900" t="s">
        <v>606</v>
      </c>
      <c r="C18" s="888" t="s">
        <v>607</v>
      </c>
      <c r="D18" s="879">
        <v>12</v>
      </c>
      <c r="E18" s="879">
        <v>12</v>
      </c>
      <c r="F18" s="827">
        <f t="shared" si="1"/>
        <v>1</v>
      </c>
      <c r="G18" s="888" t="s">
        <v>608</v>
      </c>
      <c r="H18" s="202" t="s">
        <v>297</v>
      </c>
      <c r="I18" s="875">
        <v>407719755</v>
      </c>
      <c r="J18" s="834">
        <v>407719755</v>
      </c>
      <c r="K18" s="827">
        <f>J18/I18</f>
        <v>1</v>
      </c>
      <c r="L18" s="888" t="s">
        <v>609</v>
      </c>
      <c r="M18" s="888" t="s">
        <v>610</v>
      </c>
      <c r="N18" s="832">
        <v>2</v>
      </c>
      <c r="O18" s="885">
        <v>407719755</v>
      </c>
      <c r="P18" s="885">
        <f>J18</f>
        <v>407719755</v>
      </c>
      <c r="Q18" s="859">
        <f>P18/O18</f>
        <v>1</v>
      </c>
      <c r="R18" s="1053" t="s">
        <v>570</v>
      </c>
      <c r="S18" s="897" t="s">
        <v>571</v>
      </c>
    </row>
    <row r="19" spans="1:19" ht="37.15" customHeight="1" x14ac:dyDescent="0.25">
      <c r="A19" s="1503"/>
      <c r="B19" s="902"/>
      <c r="C19" s="890"/>
      <c r="D19" s="881"/>
      <c r="E19" s="881"/>
      <c r="F19" s="804"/>
      <c r="G19" s="890"/>
      <c r="H19" s="203" t="s">
        <v>545</v>
      </c>
      <c r="I19" s="818"/>
      <c r="J19" s="801"/>
      <c r="K19" s="804"/>
      <c r="L19" s="890"/>
      <c r="M19" s="890"/>
      <c r="N19" s="793"/>
      <c r="O19" s="887"/>
      <c r="P19" s="887"/>
      <c r="Q19" s="861"/>
      <c r="R19" s="1055"/>
      <c r="S19" s="899"/>
    </row>
    <row r="20" spans="1:19" ht="77.45" customHeight="1" x14ac:dyDescent="0.25">
      <c r="A20" s="165" t="s">
        <v>611</v>
      </c>
      <c r="B20" s="151" t="s">
        <v>612</v>
      </c>
      <c r="C20" s="151" t="s">
        <v>613</v>
      </c>
      <c r="D20" s="87">
        <v>1</v>
      </c>
      <c r="E20" s="549">
        <v>14</v>
      </c>
      <c r="F20" s="164">
        <v>1</v>
      </c>
      <c r="G20" s="125" t="s">
        <v>614</v>
      </c>
      <c r="H20" s="205" t="s">
        <v>615</v>
      </c>
      <c r="I20" s="206">
        <v>20000000</v>
      </c>
      <c r="J20" s="206">
        <v>20000000</v>
      </c>
      <c r="K20" s="164">
        <f>J20/I20</f>
        <v>1</v>
      </c>
      <c r="L20" s="125" t="s">
        <v>616</v>
      </c>
      <c r="M20" s="86" t="s">
        <v>617</v>
      </c>
      <c r="N20" s="145">
        <v>2</v>
      </c>
      <c r="O20" s="206">
        <v>20000000</v>
      </c>
      <c r="P20" s="206">
        <f>J20</f>
        <v>20000000</v>
      </c>
      <c r="Q20" s="124">
        <f>P20/O20</f>
        <v>1</v>
      </c>
      <c r="R20" s="147" t="s">
        <v>618</v>
      </c>
      <c r="S20" s="532" t="s">
        <v>571</v>
      </c>
    </row>
    <row r="21" spans="1:19" ht="76.150000000000006" customHeight="1" x14ac:dyDescent="0.25">
      <c r="A21" s="165" t="s">
        <v>619</v>
      </c>
      <c r="B21" s="151" t="s">
        <v>620</v>
      </c>
      <c r="C21" s="151" t="s">
        <v>621</v>
      </c>
      <c r="D21" s="87">
        <v>2</v>
      </c>
      <c r="E21" s="87">
        <v>1</v>
      </c>
      <c r="F21" s="164">
        <f>E21/D21</f>
        <v>0.5</v>
      </c>
      <c r="G21" s="125" t="s">
        <v>622</v>
      </c>
      <c r="H21" s="207" t="s">
        <v>545</v>
      </c>
      <c r="I21" s="206">
        <v>362200000</v>
      </c>
      <c r="J21" s="206">
        <v>362200000</v>
      </c>
      <c r="K21" s="164">
        <f>J21/I21</f>
        <v>1</v>
      </c>
      <c r="L21" s="51" t="s">
        <v>623</v>
      </c>
      <c r="M21" s="86" t="s">
        <v>624</v>
      </c>
      <c r="N21" s="145">
        <v>2</v>
      </c>
      <c r="O21" s="206">
        <v>362200000</v>
      </c>
      <c r="P21" s="206">
        <f>J21</f>
        <v>362200000</v>
      </c>
      <c r="Q21" s="124">
        <f>P21/O21</f>
        <v>1</v>
      </c>
      <c r="R21" s="147" t="s">
        <v>618</v>
      </c>
      <c r="S21" s="532" t="s">
        <v>571</v>
      </c>
    </row>
    <row r="22" spans="1:19" ht="43.15" customHeight="1" x14ac:dyDescent="0.25">
      <c r="A22" s="1501" t="s">
        <v>625</v>
      </c>
      <c r="B22" s="888" t="s">
        <v>626</v>
      </c>
      <c r="C22" s="888" t="s">
        <v>627</v>
      </c>
      <c r="D22" s="879">
        <v>4</v>
      </c>
      <c r="E22" s="879">
        <v>4</v>
      </c>
      <c r="F22" s="827">
        <f>E22/D22</f>
        <v>1</v>
      </c>
      <c r="G22" s="888" t="s">
        <v>628</v>
      </c>
      <c r="H22" s="207" t="s">
        <v>147</v>
      </c>
      <c r="I22" s="875">
        <v>189445956.22999999</v>
      </c>
      <c r="J22" s="875">
        <v>170465957</v>
      </c>
      <c r="K22" s="827">
        <f>J22/I22</f>
        <v>0.89981312028134819</v>
      </c>
      <c r="L22" s="888" t="s">
        <v>629</v>
      </c>
      <c r="M22" s="888" t="s">
        <v>630</v>
      </c>
      <c r="N22" s="826">
        <v>25</v>
      </c>
      <c r="O22" s="875">
        <v>170465957</v>
      </c>
      <c r="P22" s="1124">
        <f>J22</f>
        <v>170465957</v>
      </c>
      <c r="Q22" s="1056">
        <f>P22/O22</f>
        <v>1</v>
      </c>
      <c r="R22" s="1053" t="s">
        <v>618</v>
      </c>
      <c r="S22" s="897" t="s">
        <v>571</v>
      </c>
    </row>
    <row r="23" spans="1:19" ht="43.15" customHeight="1" x14ac:dyDescent="0.25">
      <c r="A23" s="1503"/>
      <c r="B23" s="890"/>
      <c r="C23" s="890"/>
      <c r="D23" s="881"/>
      <c r="E23" s="881"/>
      <c r="F23" s="804"/>
      <c r="G23" s="890"/>
      <c r="H23" s="202" t="s">
        <v>225</v>
      </c>
      <c r="I23" s="818"/>
      <c r="J23" s="818"/>
      <c r="K23" s="804"/>
      <c r="L23" s="890"/>
      <c r="M23" s="890"/>
      <c r="N23" s="821"/>
      <c r="O23" s="818"/>
      <c r="P23" s="1077"/>
      <c r="Q23" s="1057"/>
      <c r="R23" s="1055"/>
      <c r="S23" s="899"/>
    </row>
    <row r="24" spans="1:19" ht="90.6" customHeight="1" x14ac:dyDescent="0.25">
      <c r="A24" s="1501" t="s">
        <v>631</v>
      </c>
      <c r="B24" s="151" t="s">
        <v>632</v>
      </c>
      <c r="C24" s="151" t="s">
        <v>633</v>
      </c>
      <c r="D24" s="87">
        <v>4</v>
      </c>
      <c r="E24" s="87">
        <v>12</v>
      </c>
      <c r="F24" s="164">
        <v>1</v>
      </c>
      <c r="G24" s="888" t="s">
        <v>634</v>
      </c>
      <c r="H24" s="1499" t="s">
        <v>147</v>
      </c>
      <c r="I24" s="875">
        <v>264836330</v>
      </c>
      <c r="J24" s="875">
        <v>254153333</v>
      </c>
      <c r="K24" s="827">
        <f>J24/I24</f>
        <v>0.95966189004356006</v>
      </c>
      <c r="L24" s="888" t="s">
        <v>635</v>
      </c>
      <c r="M24" s="88" t="s">
        <v>636</v>
      </c>
      <c r="N24" s="826">
        <v>27</v>
      </c>
      <c r="O24" s="875">
        <v>254153333</v>
      </c>
      <c r="P24" s="875">
        <f>J24</f>
        <v>254153333</v>
      </c>
      <c r="Q24" s="1056">
        <f>P24/O24</f>
        <v>1</v>
      </c>
      <c r="R24" s="1053" t="s">
        <v>637</v>
      </c>
      <c r="S24" s="897" t="s">
        <v>571</v>
      </c>
    </row>
    <row r="25" spans="1:19" ht="65.45" customHeight="1" x14ac:dyDescent="0.25">
      <c r="A25" s="1502"/>
      <c r="B25" s="151" t="s">
        <v>638</v>
      </c>
      <c r="C25" s="151" t="s">
        <v>639</v>
      </c>
      <c r="D25" s="87">
        <v>12</v>
      </c>
      <c r="E25" s="87">
        <v>11</v>
      </c>
      <c r="F25" s="164">
        <f>E25/D25</f>
        <v>0.91666666666666663</v>
      </c>
      <c r="G25" s="889"/>
      <c r="H25" s="1500"/>
      <c r="I25" s="817"/>
      <c r="J25" s="817"/>
      <c r="K25" s="803"/>
      <c r="L25" s="889"/>
      <c r="M25" s="200" t="s">
        <v>640</v>
      </c>
      <c r="N25" s="820"/>
      <c r="O25" s="817"/>
      <c r="P25" s="817"/>
      <c r="Q25" s="1069"/>
      <c r="R25" s="1054"/>
      <c r="S25" s="898"/>
    </row>
    <row r="26" spans="1:19" ht="137.44999999999999" customHeight="1" x14ac:dyDescent="0.25">
      <c r="A26" s="1502"/>
      <c r="B26" s="151" t="s">
        <v>641</v>
      </c>
      <c r="C26" s="151" t="s">
        <v>642</v>
      </c>
      <c r="D26" s="547">
        <v>4</v>
      </c>
      <c r="E26" s="547">
        <v>4</v>
      </c>
      <c r="F26" s="164">
        <f>E26/D26</f>
        <v>1</v>
      </c>
      <c r="G26" s="889"/>
      <c r="H26" s="1499" t="s">
        <v>225</v>
      </c>
      <c r="I26" s="817"/>
      <c r="J26" s="817"/>
      <c r="K26" s="803"/>
      <c r="L26" s="889"/>
      <c r="M26" s="88" t="s">
        <v>1601</v>
      </c>
      <c r="N26" s="820"/>
      <c r="O26" s="817"/>
      <c r="P26" s="817"/>
      <c r="Q26" s="1069"/>
      <c r="R26" s="1054"/>
      <c r="S26" s="898"/>
    </row>
    <row r="27" spans="1:19" ht="70.900000000000006" customHeight="1" x14ac:dyDescent="0.25">
      <c r="A27" s="1503"/>
      <c r="B27" s="151" t="s">
        <v>643</v>
      </c>
      <c r="C27" s="151" t="s">
        <v>401</v>
      </c>
      <c r="D27" s="547">
        <v>2</v>
      </c>
      <c r="E27" s="89">
        <v>2</v>
      </c>
      <c r="F27" s="164">
        <v>1</v>
      </c>
      <c r="G27" s="890"/>
      <c r="H27" s="1500"/>
      <c r="I27" s="818"/>
      <c r="J27" s="818"/>
      <c r="K27" s="804"/>
      <c r="L27" s="890"/>
      <c r="M27" s="88" t="s">
        <v>644</v>
      </c>
      <c r="N27" s="821"/>
      <c r="O27" s="818"/>
      <c r="P27" s="818"/>
      <c r="Q27" s="1057"/>
      <c r="R27" s="1055"/>
      <c r="S27" s="899"/>
    </row>
    <row r="28" spans="1:19" ht="87" customHeight="1" x14ac:dyDescent="0.25">
      <c r="A28" s="1501" t="s">
        <v>631</v>
      </c>
      <c r="B28" s="888" t="s">
        <v>645</v>
      </c>
      <c r="C28" s="888" t="s">
        <v>646</v>
      </c>
      <c r="D28" s="826">
        <v>12</v>
      </c>
      <c r="E28" s="826">
        <v>12</v>
      </c>
      <c r="F28" s="827">
        <f>E28/D28</f>
        <v>1</v>
      </c>
      <c r="G28" s="888" t="s">
        <v>647</v>
      </c>
      <c r="H28" s="208" t="s">
        <v>147</v>
      </c>
      <c r="I28" s="1504">
        <v>299410816.69</v>
      </c>
      <c r="J28" s="834">
        <v>298258358</v>
      </c>
      <c r="K28" s="827">
        <f>J28/I28</f>
        <v>0.99615091163792779</v>
      </c>
      <c r="L28" s="888" t="s">
        <v>648</v>
      </c>
      <c r="M28" s="888" t="s">
        <v>1602</v>
      </c>
      <c r="N28" s="826">
        <v>39</v>
      </c>
      <c r="O28" s="834">
        <v>298258358</v>
      </c>
      <c r="P28" s="1528">
        <f>J28</f>
        <v>298258358</v>
      </c>
      <c r="Q28" s="1056">
        <f>P28/O28</f>
        <v>1</v>
      </c>
      <c r="R28" s="1053" t="s">
        <v>637</v>
      </c>
      <c r="S28" s="897" t="s">
        <v>571</v>
      </c>
    </row>
    <row r="29" spans="1:19" ht="75.599999999999994" customHeight="1" x14ac:dyDescent="0.25">
      <c r="A29" s="1503"/>
      <c r="B29" s="890"/>
      <c r="C29" s="890"/>
      <c r="D29" s="821"/>
      <c r="E29" s="821"/>
      <c r="F29" s="804"/>
      <c r="G29" s="890"/>
      <c r="H29" s="209" t="s">
        <v>225</v>
      </c>
      <c r="I29" s="1506"/>
      <c r="J29" s="801"/>
      <c r="K29" s="804"/>
      <c r="L29" s="890"/>
      <c r="M29" s="890"/>
      <c r="N29" s="821"/>
      <c r="O29" s="801"/>
      <c r="P29" s="1529"/>
      <c r="Q29" s="1057"/>
      <c r="R29" s="1055"/>
      <c r="S29" s="899"/>
    </row>
    <row r="30" spans="1:19" ht="104.25" customHeight="1" x14ac:dyDescent="0.25">
      <c r="A30" s="1501" t="s">
        <v>631</v>
      </c>
      <c r="B30" s="91" t="s">
        <v>649</v>
      </c>
      <c r="C30" s="151" t="s">
        <v>650</v>
      </c>
      <c r="D30" s="210">
        <v>12</v>
      </c>
      <c r="E30" s="87">
        <v>12</v>
      </c>
      <c r="F30" s="211">
        <f>E30/D30</f>
        <v>1</v>
      </c>
      <c r="G30" s="888" t="s">
        <v>651</v>
      </c>
      <c r="H30" s="1541" t="s">
        <v>652</v>
      </c>
      <c r="I30" s="834">
        <v>2221105261.3600001</v>
      </c>
      <c r="J30" s="834">
        <v>2163481826</v>
      </c>
      <c r="K30" s="827">
        <f>J30/I30</f>
        <v>0.97405641400141618</v>
      </c>
      <c r="L30" s="888" t="s">
        <v>653</v>
      </c>
      <c r="M30" s="88" t="s">
        <v>1603</v>
      </c>
      <c r="N30" s="826">
        <v>0</v>
      </c>
      <c r="O30" s="1528">
        <v>2163481826</v>
      </c>
      <c r="P30" s="1528">
        <f>J30</f>
        <v>2163481826</v>
      </c>
      <c r="Q30" s="1546">
        <f>P30/O30</f>
        <v>1</v>
      </c>
      <c r="R30" s="900" t="s">
        <v>654</v>
      </c>
      <c r="S30" s="897" t="s">
        <v>571</v>
      </c>
    </row>
    <row r="31" spans="1:19" ht="346.9" customHeight="1" x14ac:dyDescent="0.25">
      <c r="A31" s="1503"/>
      <c r="B31" s="125" t="s">
        <v>655</v>
      </c>
      <c r="C31" s="151" t="s">
        <v>656</v>
      </c>
      <c r="D31" s="87">
        <v>12</v>
      </c>
      <c r="E31" s="87">
        <v>12</v>
      </c>
      <c r="F31" s="164">
        <f>E31/D31</f>
        <v>1</v>
      </c>
      <c r="G31" s="890"/>
      <c r="H31" s="1542"/>
      <c r="I31" s="801"/>
      <c r="J31" s="801"/>
      <c r="K31" s="804"/>
      <c r="L31" s="890"/>
      <c r="M31" s="88" t="s">
        <v>657</v>
      </c>
      <c r="N31" s="821"/>
      <c r="O31" s="1529"/>
      <c r="P31" s="1529"/>
      <c r="Q31" s="1547"/>
      <c r="R31" s="902"/>
      <c r="S31" s="899"/>
    </row>
    <row r="32" spans="1:19" ht="51" customHeight="1" x14ac:dyDescent="0.25">
      <c r="A32" s="1501" t="s">
        <v>631</v>
      </c>
      <c r="B32" s="888" t="s">
        <v>658</v>
      </c>
      <c r="C32" s="888" t="s">
        <v>659</v>
      </c>
      <c r="D32" s="879">
        <v>1</v>
      </c>
      <c r="E32" s="879">
        <v>1</v>
      </c>
      <c r="F32" s="827">
        <v>1</v>
      </c>
      <c r="G32" s="888" t="s">
        <v>660</v>
      </c>
      <c r="H32" s="158" t="s">
        <v>225</v>
      </c>
      <c r="I32" s="834">
        <v>552871272.48000002</v>
      </c>
      <c r="J32" s="834">
        <v>523765207</v>
      </c>
      <c r="K32" s="827">
        <f>J32/I32</f>
        <v>0.94735471541243277</v>
      </c>
      <c r="L32" s="888" t="s">
        <v>661</v>
      </c>
      <c r="M32" s="888" t="s">
        <v>662</v>
      </c>
      <c r="N32" s="826">
        <v>55</v>
      </c>
      <c r="O32" s="834">
        <v>523765207</v>
      </c>
      <c r="P32" s="1528">
        <f>J32</f>
        <v>523765207</v>
      </c>
      <c r="Q32" s="1056">
        <f>P32/O32</f>
        <v>1</v>
      </c>
      <c r="R32" s="900" t="s">
        <v>618</v>
      </c>
      <c r="S32" s="897" t="s">
        <v>571</v>
      </c>
    </row>
    <row r="33" spans="1:19" ht="51" customHeight="1" x14ac:dyDescent="0.25">
      <c r="A33" s="1503"/>
      <c r="B33" s="890"/>
      <c r="C33" s="890"/>
      <c r="D33" s="881"/>
      <c r="E33" s="881"/>
      <c r="F33" s="804"/>
      <c r="G33" s="890"/>
      <c r="H33" s="133" t="s">
        <v>147</v>
      </c>
      <c r="I33" s="801"/>
      <c r="J33" s="801"/>
      <c r="K33" s="804"/>
      <c r="L33" s="890"/>
      <c r="M33" s="890"/>
      <c r="N33" s="821"/>
      <c r="O33" s="801"/>
      <c r="P33" s="1529"/>
      <c r="Q33" s="1057"/>
      <c r="R33" s="902"/>
      <c r="S33" s="899"/>
    </row>
    <row r="34" spans="1:19" ht="46.15" customHeight="1" x14ac:dyDescent="0.25">
      <c r="A34" s="1501" t="s">
        <v>663</v>
      </c>
      <c r="B34" s="1543" t="s">
        <v>664</v>
      </c>
      <c r="C34" s="832" t="s">
        <v>665</v>
      </c>
      <c r="D34" s="826">
        <v>180</v>
      </c>
      <c r="E34" s="879">
        <v>208</v>
      </c>
      <c r="F34" s="827">
        <v>1</v>
      </c>
      <c r="G34" s="825" t="s">
        <v>666</v>
      </c>
      <c r="H34" s="208" t="s">
        <v>147</v>
      </c>
      <c r="I34" s="834">
        <v>1117362849.8099999</v>
      </c>
      <c r="J34" s="834">
        <v>590750454</v>
      </c>
      <c r="K34" s="827">
        <f>J34/I34</f>
        <v>0.52870064017293317</v>
      </c>
      <c r="L34" s="825" t="s">
        <v>667</v>
      </c>
      <c r="M34" s="825" t="s">
        <v>668</v>
      </c>
      <c r="N34" s="826">
        <v>10</v>
      </c>
      <c r="O34" s="875">
        <v>590750454</v>
      </c>
      <c r="P34" s="875">
        <f>J34</f>
        <v>590750454</v>
      </c>
      <c r="Q34" s="1056">
        <f>P34/O34</f>
        <v>1</v>
      </c>
      <c r="R34" s="900" t="s">
        <v>669</v>
      </c>
      <c r="S34" s="897" t="s">
        <v>571</v>
      </c>
    </row>
    <row r="35" spans="1:19" ht="46.15" customHeight="1" x14ac:dyDescent="0.25">
      <c r="A35" s="1502"/>
      <c r="B35" s="1544"/>
      <c r="C35" s="792"/>
      <c r="D35" s="820"/>
      <c r="E35" s="880"/>
      <c r="F35" s="803"/>
      <c r="G35" s="795"/>
      <c r="H35" s="208" t="s">
        <v>225</v>
      </c>
      <c r="I35" s="800"/>
      <c r="J35" s="800"/>
      <c r="K35" s="803"/>
      <c r="L35" s="795"/>
      <c r="M35" s="795"/>
      <c r="N35" s="820"/>
      <c r="O35" s="817"/>
      <c r="P35" s="817"/>
      <c r="Q35" s="1069"/>
      <c r="R35" s="901"/>
      <c r="S35" s="898"/>
    </row>
    <row r="36" spans="1:19" s="50" customFormat="1" ht="46.15" customHeight="1" x14ac:dyDescent="0.25">
      <c r="A36" s="1503"/>
      <c r="B36" s="1545"/>
      <c r="C36" s="793"/>
      <c r="D36" s="821"/>
      <c r="E36" s="881"/>
      <c r="F36" s="804"/>
      <c r="G36" s="796"/>
      <c r="H36" s="133" t="s">
        <v>425</v>
      </c>
      <c r="I36" s="801"/>
      <c r="J36" s="801"/>
      <c r="K36" s="804"/>
      <c r="L36" s="796"/>
      <c r="M36" s="796"/>
      <c r="N36" s="821"/>
      <c r="O36" s="818"/>
      <c r="P36" s="818"/>
      <c r="Q36" s="1057"/>
      <c r="R36" s="902"/>
      <c r="S36" s="899"/>
    </row>
    <row r="37" spans="1:19" ht="138.6" customHeight="1" x14ac:dyDescent="0.25">
      <c r="A37" s="832" t="s">
        <v>663</v>
      </c>
      <c r="B37" s="825" t="s">
        <v>670</v>
      </c>
      <c r="C37" s="825" t="s">
        <v>671</v>
      </c>
      <c r="D37" s="826">
        <v>280</v>
      </c>
      <c r="E37" s="1538">
        <v>236</v>
      </c>
      <c r="F37" s="827">
        <v>1</v>
      </c>
      <c r="G37" s="825" t="s">
        <v>672</v>
      </c>
      <c r="H37" s="1541" t="s">
        <v>225</v>
      </c>
      <c r="I37" s="834">
        <v>387657659.44999999</v>
      </c>
      <c r="J37" s="834">
        <v>373925641.44999999</v>
      </c>
      <c r="K37" s="827">
        <f>J37/I37</f>
        <v>0.96457694652678172</v>
      </c>
      <c r="L37" s="825" t="s">
        <v>673</v>
      </c>
      <c r="M37" s="825" t="s">
        <v>1604</v>
      </c>
      <c r="N37" s="826">
        <v>47</v>
      </c>
      <c r="O37" s="834">
        <v>373925641.44999999</v>
      </c>
      <c r="P37" s="875">
        <f>J37</f>
        <v>373925641.44999999</v>
      </c>
      <c r="Q37" s="827">
        <f>P37/O37</f>
        <v>1</v>
      </c>
      <c r="R37" s="900" t="s">
        <v>618</v>
      </c>
      <c r="S37" s="897" t="s">
        <v>571</v>
      </c>
    </row>
    <row r="38" spans="1:19" ht="138.6" customHeight="1" x14ac:dyDescent="0.25">
      <c r="A38" s="792"/>
      <c r="B38" s="795"/>
      <c r="C38" s="795"/>
      <c r="D38" s="820"/>
      <c r="E38" s="1539"/>
      <c r="F38" s="803"/>
      <c r="G38" s="795"/>
      <c r="H38" s="1476"/>
      <c r="I38" s="800"/>
      <c r="J38" s="800"/>
      <c r="K38" s="803"/>
      <c r="L38" s="795"/>
      <c r="M38" s="795"/>
      <c r="N38" s="820"/>
      <c r="O38" s="800"/>
      <c r="P38" s="817"/>
      <c r="Q38" s="803"/>
      <c r="R38" s="901"/>
      <c r="S38" s="898"/>
    </row>
    <row r="39" spans="1:19" ht="9" customHeight="1" x14ac:dyDescent="0.25">
      <c r="A39" s="792"/>
      <c r="B39" s="796"/>
      <c r="C39" s="796"/>
      <c r="D39" s="821"/>
      <c r="E39" s="1540"/>
      <c r="F39" s="804"/>
      <c r="G39" s="795"/>
      <c r="H39" s="1476"/>
      <c r="I39" s="800"/>
      <c r="J39" s="800"/>
      <c r="K39" s="803"/>
      <c r="L39" s="795"/>
      <c r="M39" s="796"/>
      <c r="N39" s="820"/>
      <c r="O39" s="800"/>
      <c r="P39" s="817"/>
      <c r="Q39" s="803"/>
      <c r="R39" s="901"/>
      <c r="S39" s="898"/>
    </row>
    <row r="40" spans="1:19" ht="44.45" customHeight="1" x14ac:dyDescent="0.25">
      <c r="A40" s="792"/>
      <c r="B40" s="825" t="s">
        <v>674</v>
      </c>
      <c r="C40" s="825" t="s">
        <v>675</v>
      </c>
      <c r="D40" s="826">
        <v>734</v>
      </c>
      <c r="E40" s="826">
        <v>734</v>
      </c>
      <c r="F40" s="827">
        <f>E40/D40</f>
        <v>1</v>
      </c>
      <c r="G40" s="795"/>
      <c r="H40" s="1542"/>
      <c r="I40" s="800"/>
      <c r="J40" s="800"/>
      <c r="K40" s="803"/>
      <c r="L40" s="795"/>
      <c r="M40" s="825" t="s">
        <v>676</v>
      </c>
      <c r="N40" s="820"/>
      <c r="O40" s="800"/>
      <c r="P40" s="817"/>
      <c r="Q40" s="803"/>
      <c r="R40" s="901"/>
      <c r="S40" s="898"/>
    </row>
    <row r="41" spans="1:19" ht="44.45" customHeight="1" x14ac:dyDescent="0.25">
      <c r="A41" s="792"/>
      <c r="B41" s="796"/>
      <c r="C41" s="796"/>
      <c r="D41" s="821"/>
      <c r="E41" s="821"/>
      <c r="F41" s="804"/>
      <c r="G41" s="795"/>
      <c r="H41" s="1491" t="s">
        <v>147</v>
      </c>
      <c r="I41" s="800"/>
      <c r="J41" s="800"/>
      <c r="K41" s="803"/>
      <c r="L41" s="795"/>
      <c r="M41" s="796"/>
      <c r="N41" s="820"/>
      <c r="O41" s="800"/>
      <c r="P41" s="817"/>
      <c r="Q41" s="803"/>
      <c r="R41" s="901"/>
      <c r="S41" s="898"/>
    </row>
    <row r="42" spans="1:19" ht="193.15" customHeight="1" x14ac:dyDescent="0.25">
      <c r="A42" s="793"/>
      <c r="B42" s="125" t="s">
        <v>677</v>
      </c>
      <c r="C42" s="125" t="s">
        <v>678</v>
      </c>
      <c r="D42" s="547">
        <v>100</v>
      </c>
      <c r="E42" s="763">
        <v>350</v>
      </c>
      <c r="F42" s="124">
        <v>1</v>
      </c>
      <c r="G42" s="796"/>
      <c r="H42" s="1492"/>
      <c r="I42" s="801"/>
      <c r="J42" s="801"/>
      <c r="K42" s="804"/>
      <c r="L42" s="796"/>
      <c r="M42" s="200" t="s">
        <v>679</v>
      </c>
      <c r="N42" s="821"/>
      <c r="O42" s="801"/>
      <c r="P42" s="818"/>
      <c r="Q42" s="804"/>
      <c r="R42" s="902"/>
      <c r="S42" s="899"/>
    </row>
    <row r="43" spans="1:19" ht="199.9" customHeight="1" x14ac:dyDescent="0.25">
      <c r="A43" s="540" t="s">
        <v>680</v>
      </c>
      <c r="B43" s="125" t="s">
        <v>681</v>
      </c>
      <c r="C43" s="125" t="s">
        <v>682</v>
      </c>
      <c r="D43" s="547">
        <v>12</v>
      </c>
      <c r="E43" s="547">
        <v>11</v>
      </c>
      <c r="F43" s="124">
        <f>E43/D43</f>
        <v>0.91666666666666663</v>
      </c>
      <c r="G43" s="141" t="s">
        <v>683</v>
      </c>
      <c r="H43" s="202" t="s">
        <v>147</v>
      </c>
      <c r="I43" s="167">
        <v>36440000</v>
      </c>
      <c r="J43" s="167">
        <v>36440000</v>
      </c>
      <c r="K43" s="129">
        <f>J43/I43</f>
        <v>1</v>
      </c>
      <c r="L43" s="123" t="s">
        <v>684</v>
      </c>
      <c r="M43" s="123" t="s">
        <v>685</v>
      </c>
      <c r="N43" s="136">
        <v>6</v>
      </c>
      <c r="O43" s="212">
        <v>36440000</v>
      </c>
      <c r="P43" s="212">
        <f>J43</f>
        <v>36440000</v>
      </c>
      <c r="Q43" s="127">
        <f>P43/O43</f>
        <v>1</v>
      </c>
      <c r="R43" s="139" t="s">
        <v>686</v>
      </c>
      <c r="S43" s="536" t="s">
        <v>571</v>
      </c>
    </row>
    <row r="44" spans="1:19" ht="82.9" customHeight="1" x14ac:dyDescent="0.25">
      <c r="A44" s="832" t="s">
        <v>687</v>
      </c>
      <c r="B44" s="888" t="s">
        <v>688</v>
      </c>
      <c r="C44" s="888" t="s">
        <v>689</v>
      </c>
      <c r="D44" s="826">
        <v>3</v>
      </c>
      <c r="E44" s="826">
        <v>3</v>
      </c>
      <c r="F44" s="1056">
        <v>1</v>
      </c>
      <c r="G44" s="888" t="s">
        <v>690</v>
      </c>
      <c r="H44" s="1491" t="s">
        <v>99</v>
      </c>
      <c r="I44" s="1113">
        <v>40020000</v>
      </c>
      <c r="J44" s="1113">
        <v>40020000</v>
      </c>
      <c r="K44" s="827">
        <f>J44/I44</f>
        <v>1</v>
      </c>
      <c r="L44" s="888" t="s">
        <v>684</v>
      </c>
      <c r="M44" s="888" t="s">
        <v>691</v>
      </c>
      <c r="N44" s="826">
        <v>6</v>
      </c>
      <c r="O44" s="875">
        <v>40020000</v>
      </c>
      <c r="P44" s="875">
        <f>J44</f>
        <v>40020000</v>
      </c>
      <c r="Q44" s="1056">
        <f>P44/O44</f>
        <v>1</v>
      </c>
      <c r="R44" s="900" t="s">
        <v>686</v>
      </c>
      <c r="S44" s="897" t="s">
        <v>571</v>
      </c>
    </row>
    <row r="45" spans="1:19" ht="82.9" customHeight="1" x14ac:dyDescent="0.25">
      <c r="A45" s="793"/>
      <c r="B45" s="890"/>
      <c r="C45" s="890"/>
      <c r="D45" s="821"/>
      <c r="E45" s="821"/>
      <c r="F45" s="1057"/>
      <c r="G45" s="890"/>
      <c r="H45" s="1492"/>
      <c r="I45" s="1100"/>
      <c r="J45" s="1100"/>
      <c r="K45" s="804"/>
      <c r="L45" s="890"/>
      <c r="M45" s="890"/>
      <c r="N45" s="821"/>
      <c r="O45" s="818"/>
      <c r="P45" s="818"/>
      <c r="Q45" s="1057"/>
      <c r="R45" s="902"/>
      <c r="S45" s="899"/>
    </row>
    <row r="46" spans="1:19" ht="115.15" customHeight="1" x14ac:dyDescent="0.25">
      <c r="A46" s="155" t="s">
        <v>692</v>
      </c>
      <c r="B46" s="125" t="s">
        <v>693</v>
      </c>
      <c r="C46" s="125" t="s">
        <v>694</v>
      </c>
      <c r="D46" s="148">
        <v>11</v>
      </c>
      <c r="E46" s="92">
        <v>11</v>
      </c>
      <c r="F46" s="124">
        <f>E46/D46</f>
        <v>1</v>
      </c>
      <c r="G46" s="125" t="s">
        <v>695</v>
      </c>
      <c r="H46" s="213" t="s">
        <v>147</v>
      </c>
      <c r="I46" s="153">
        <v>794541052</v>
      </c>
      <c r="J46" s="153">
        <v>698000100</v>
      </c>
      <c r="K46" s="164">
        <f>J46/I46</f>
        <v>0.87849469608022213</v>
      </c>
      <c r="L46" s="125" t="s">
        <v>609</v>
      </c>
      <c r="M46" s="200" t="s">
        <v>1606</v>
      </c>
      <c r="N46" s="145">
        <v>68</v>
      </c>
      <c r="O46" s="214">
        <v>744560100</v>
      </c>
      <c r="P46" s="153">
        <f>J46</f>
        <v>698000100</v>
      </c>
      <c r="Q46" s="124">
        <f>P46/O46</f>
        <v>0.93746643152110887</v>
      </c>
      <c r="R46" s="148" t="s">
        <v>686</v>
      </c>
      <c r="S46" s="532" t="s">
        <v>571</v>
      </c>
    </row>
    <row r="47" spans="1:19" ht="124.15" customHeight="1" x14ac:dyDescent="0.25">
      <c r="A47" s="215" t="s">
        <v>692</v>
      </c>
      <c r="B47" s="125" t="s">
        <v>696</v>
      </c>
      <c r="C47" s="125" t="s">
        <v>697</v>
      </c>
      <c r="D47" s="92">
        <v>12</v>
      </c>
      <c r="E47" s="94">
        <v>12</v>
      </c>
      <c r="F47" s="124">
        <f>E47/D47</f>
        <v>1</v>
      </c>
      <c r="G47" s="125" t="s">
        <v>698</v>
      </c>
      <c r="H47" s="216" t="s">
        <v>99</v>
      </c>
      <c r="I47" s="217">
        <v>4587000001.04</v>
      </c>
      <c r="J47" s="217">
        <v>4182710224.4000001</v>
      </c>
      <c r="K47" s="164">
        <f>J47/I47</f>
        <v>0.91186183201475124</v>
      </c>
      <c r="L47" s="125" t="s">
        <v>699</v>
      </c>
      <c r="M47" s="218" t="s">
        <v>700</v>
      </c>
      <c r="N47" s="145">
        <v>0</v>
      </c>
      <c r="O47" s="217">
        <v>4182710224.4000001</v>
      </c>
      <c r="P47" s="217">
        <f>J47</f>
        <v>4182710224.4000001</v>
      </c>
      <c r="Q47" s="124">
        <f>P47/O47</f>
        <v>1</v>
      </c>
      <c r="R47" s="148" t="s">
        <v>686</v>
      </c>
      <c r="S47" s="532" t="s">
        <v>571</v>
      </c>
    </row>
    <row r="48" spans="1:19" ht="48.6" customHeight="1" x14ac:dyDescent="0.25">
      <c r="A48" s="832" t="s">
        <v>701</v>
      </c>
      <c r="B48" s="888" t="s">
        <v>702</v>
      </c>
      <c r="C48" s="888" t="s">
        <v>703</v>
      </c>
      <c r="D48" s="879">
        <v>5</v>
      </c>
      <c r="E48" s="879">
        <v>5</v>
      </c>
      <c r="F48" s="1056">
        <f>E48/D48</f>
        <v>1</v>
      </c>
      <c r="G48" s="888" t="s">
        <v>704</v>
      </c>
      <c r="H48" s="216" t="s">
        <v>225</v>
      </c>
      <c r="I48" s="834">
        <v>686434639.73000002</v>
      </c>
      <c r="J48" s="834">
        <v>664677602</v>
      </c>
      <c r="K48" s="827">
        <f>J48/I48</f>
        <v>0.96830428350970477</v>
      </c>
      <c r="L48" s="888" t="s">
        <v>705</v>
      </c>
      <c r="M48" s="888" t="s">
        <v>706</v>
      </c>
      <c r="N48" s="826">
        <v>45</v>
      </c>
      <c r="O48" s="834">
        <v>664677602</v>
      </c>
      <c r="P48" s="1528">
        <f>J48</f>
        <v>664677602</v>
      </c>
      <c r="Q48" s="827">
        <f>P48/O48</f>
        <v>1</v>
      </c>
      <c r="R48" s="876" t="s">
        <v>707</v>
      </c>
      <c r="S48" s="1530" t="s">
        <v>571</v>
      </c>
    </row>
    <row r="49" spans="1:19" ht="48.6" customHeight="1" x14ac:dyDescent="0.25">
      <c r="A49" s="793"/>
      <c r="B49" s="890"/>
      <c r="C49" s="890"/>
      <c r="D49" s="881"/>
      <c r="E49" s="881"/>
      <c r="F49" s="1057"/>
      <c r="G49" s="890"/>
      <c r="H49" s="219" t="s">
        <v>147</v>
      </c>
      <c r="I49" s="801"/>
      <c r="J49" s="801"/>
      <c r="K49" s="804"/>
      <c r="L49" s="890"/>
      <c r="M49" s="890"/>
      <c r="N49" s="821"/>
      <c r="O49" s="801"/>
      <c r="P49" s="1529"/>
      <c r="Q49" s="804"/>
      <c r="R49" s="878"/>
      <c r="S49" s="1531"/>
    </row>
    <row r="50" spans="1:19" ht="78.599999999999994" customHeight="1" x14ac:dyDescent="0.25">
      <c r="A50" s="832" t="s">
        <v>701</v>
      </c>
      <c r="B50" s="888" t="s">
        <v>708</v>
      </c>
      <c r="C50" s="888" t="s">
        <v>709</v>
      </c>
      <c r="D50" s="1532">
        <v>12</v>
      </c>
      <c r="E50" s="1535">
        <v>12</v>
      </c>
      <c r="F50" s="1056">
        <f>E50/D50</f>
        <v>1</v>
      </c>
      <c r="G50" s="888" t="s">
        <v>710</v>
      </c>
      <c r="H50" s="219" t="s">
        <v>711</v>
      </c>
      <c r="I50" s="834">
        <v>298112293.55000001</v>
      </c>
      <c r="J50" s="834">
        <v>288789436.55000001</v>
      </c>
      <c r="K50" s="827">
        <f>J50/I50</f>
        <v>0.96872702937211697</v>
      </c>
      <c r="L50" s="888" t="s">
        <v>712</v>
      </c>
      <c r="M50" s="888" t="s">
        <v>713</v>
      </c>
      <c r="N50" s="826">
        <v>31</v>
      </c>
      <c r="O50" s="834">
        <v>288789436.55000001</v>
      </c>
      <c r="P50" s="834">
        <f>J50</f>
        <v>288789436.55000001</v>
      </c>
      <c r="Q50" s="1056">
        <f>P50/O50</f>
        <v>1</v>
      </c>
      <c r="R50" s="900" t="s">
        <v>707</v>
      </c>
      <c r="S50" s="897" t="s">
        <v>571</v>
      </c>
    </row>
    <row r="51" spans="1:19" ht="78.599999999999994" customHeight="1" x14ac:dyDescent="0.25">
      <c r="A51" s="792"/>
      <c r="B51" s="889"/>
      <c r="C51" s="889"/>
      <c r="D51" s="1533"/>
      <c r="E51" s="1536"/>
      <c r="F51" s="1069"/>
      <c r="G51" s="889"/>
      <c r="H51" s="69" t="s">
        <v>225</v>
      </c>
      <c r="I51" s="800"/>
      <c r="J51" s="800"/>
      <c r="K51" s="803"/>
      <c r="L51" s="889"/>
      <c r="M51" s="889"/>
      <c r="N51" s="820"/>
      <c r="O51" s="800"/>
      <c r="P51" s="800"/>
      <c r="Q51" s="1069"/>
      <c r="R51" s="901"/>
      <c r="S51" s="898"/>
    </row>
    <row r="52" spans="1:19" ht="78.599999999999994" customHeight="1" x14ac:dyDescent="0.25">
      <c r="A52" s="792"/>
      <c r="B52" s="889"/>
      <c r="C52" s="889"/>
      <c r="D52" s="1533"/>
      <c r="E52" s="1536"/>
      <c r="F52" s="1069"/>
      <c r="G52" s="889"/>
      <c r="H52" s="202" t="s">
        <v>147</v>
      </c>
      <c r="I52" s="800"/>
      <c r="J52" s="800"/>
      <c r="K52" s="803"/>
      <c r="L52" s="889"/>
      <c r="M52" s="889"/>
      <c r="N52" s="820"/>
      <c r="O52" s="800"/>
      <c r="P52" s="800"/>
      <c r="Q52" s="1069"/>
      <c r="R52" s="901"/>
      <c r="S52" s="898"/>
    </row>
    <row r="53" spans="1:19" ht="78.599999999999994" customHeight="1" x14ac:dyDescent="0.25">
      <c r="A53" s="793"/>
      <c r="B53" s="890"/>
      <c r="C53" s="890"/>
      <c r="D53" s="1534"/>
      <c r="E53" s="1537"/>
      <c r="F53" s="1057"/>
      <c r="G53" s="890"/>
      <c r="H53" s="69" t="s">
        <v>249</v>
      </c>
      <c r="I53" s="801"/>
      <c r="J53" s="801"/>
      <c r="K53" s="804"/>
      <c r="L53" s="890"/>
      <c r="M53" s="890"/>
      <c r="N53" s="821"/>
      <c r="O53" s="801"/>
      <c r="P53" s="801"/>
      <c r="Q53" s="1057"/>
      <c r="R53" s="902"/>
      <c r="S53" s="899"/>
    </row>
    <row r="54" spans="1:19" ht="120.6" customHeight="1" x14ac:dyDescent="0.25">
      <c r="A54" s="215" t="s">
        <v>714</v>
      </c>
      <c r="B54" s="125" t="s">
        <v>715</v>
      </c>
      <c r="C54" s="125" t="s">
        <v>716</v>
      </c>
      <c r="D54" s="92">
        <v>1</v>
      </c>
      <c r="E54" s="96">
        <v>0.8</v>
      </c>
      <c r="F54" s="124">
        <f>E54/D54</f>
        <v>0.8</v>
      </c>
      <c r="G54" s="149" t="s">
        <v>717</v>
      </c>
      <c r="H54" s="216" t="s">
        <v>99</v>
      </c>
      <c r="I54" s="217">
        <v>425459700.11000001</v>
      </c>
      <c r="J54" s="217">
        <v>425459699</v>
      </c>
      <c r="K54" s="164">
        <f>J54/I54</f>
        <v>0.99999999739105727</v>
      </c>
      <c r="L54" s="149" t="s">
        <v>718</v>
      </c>
      <c r="M54" s="95" t="s">
        <v>1605</v>
      </c>
      <c r="N54" s="145">
        <v>48</v>
      </c>
      <c r="O54" s="217">
        <v>425459699</v>
      </c>
      <c r="P54" s="217">
        <f>J54</f>
        <v>425459699</v>
      </c>
      <c r="Q54" s="124">
        <v>0.45</v>
      </c>
      <c r="R54" s="148" t="s">
        <v>719</v>
      </c>
      <c r="S54" s="532" t="s">
        <v>571</v>
      </c>
    </row>
    <row r="55" spans="1:19" ht="103.15" customHeight="1" x14ac:dyDescent="0.25">
      <c r="A55" s="832" t="s">
        <v>720</v>
      </c>
      <c r="B55" s="125" t="s">
        <v>721</v>
      </c>
      <c r="C55" s="125" t="s">
        <v>722</v>
      </c>
      <c r="D55" s="92">
        <v>4</v>
      </c>
      <c r="E55" s="94">
        <v>4</v>
      </c>
      <c r="F55" s="124">
        <v>1</v>
      </c>
      <c r="G55" s="888" t="s">
        <v>723</v>
      </c>
      <c r="H55" s="1491" t="s">
        <v>99</v>
      </c>
      <c r="I55" s="1527">
        <v>54396965.310000002</v>
      </c>
      <c r="J55" s="1527">
        <v>50996965</v>
      </c>
      <c r="K55" s="827">
        <f>J55/I55</f>
        <v>0.93749650756023029</v>
      </c>
      <c r="L55" s="888" t="s">
        <v>724</v>
      </c>
      <c r="M55" s="50" t="s">
        <v>725</v>
      </c>
      <c r="N55" s="826">
        <v>7</v>
      </c>
      <c r="O55" s="834">
        <v>50996965</v>
      </c>
      <c r="P55" s="834">
        <f>J55</f>
        <v>50996965</v>
      </c>
      <c r="Q55" s="1056">
        <f>P55/O55</f>
        <v>1</v>
      </c>
      <c r="R55" s="900" t="s">
        <v>686</v>
      </c>
      <c r="S55" s="897" t="s">
        <v>571</v>
      </c>
    </row>
    <row r="56" spans="1:19" ht="245.45" customHeight="1" x14ac:dyDescent="0.25">
      <c r="A56" s="793"/>
      <c r="B56" s="125" t="s">
        <v>726</v>
      </c>
      <c r="C56" s="125" t="s">
        <v>727</v>
      </c>
      <c r="D56" s="94">
        <v>1</v>
      </c>
      <c r="E56" s="94">
        <v>1</v>
      </c>
      <c r="F56" s="124">
        <f>E56/D56</f>
        <v>1</v>
      </c>
      <c r="G56" s="890"/>
      <c r="H56" s="1492"/>
      <c r="I56" s="1527"/>
      <c r="J56" s="1527"/>
      <c r="K56" s="804"/>
      <c r="L56" s="890"/>
      <c r="M56" s="95" t="s">
        <v>728</v>
      </c>
      <c r="N56" s="821"/>
      <c r="O56" s="801"/>
      <c r="P56" s="801"/>
      <c r="Q56" s="1057"/>
      <c r="R56" s="902"/>
      <c r="S56" s="899"/>
    </row>
    <row r="57" spans="1:19" ht="196.9" customHeight="1" x14ac:dyDescent="0.25">
      <c r="A57" s="155" t="s">
        <v>729</v>
      </c>
      <c r="B57" s="125" t="s">
        <v>730</v>
      </c>
      <c r="C57" s="125" t="s">
        <v>731</v>
      </c>
      <c r="D57" s="92">
        <v>2</v>
      </c>
      <c r="E57" s="94">
        <v>1</v>
      </c>
      <c r="F57" s="124">
        <f>E57/D57</f>
        <v>0.5</v>
      </c>
      <c r="G57" s="125" t="s">
        <v>732</v>
      </c>
      <c r="H57" s="216" t="s">
        <v>99</v>
      </c>
      <c r="I57" s="220">
        <v>351318618.58000004</v>
      </c>
      <c r="J57" s="220">
        <v>345850902.75</v>
      </c>
      <c r="K57" s="164">
        <f>J57/I57</f>
        <v>0.98443658963450309</v>
      </c>
      <c r="L57" s="125" t="s">
        <v>733</v>
      </c>
      <c r="M57" s="771" t="s">
        <v>1607</v>
      </c>
      <c r="N57" s="145">
        <v>40</v>
      </c>
      <c r="O57" s="217">
        <v>345850902.75</v>
      </c>
      <c r="P57" s="217">
        <f>J57</f>
        <v>345850902.75</v>
      </c>
      <c r="Q57" s="124">
        <f>P57/O57</f>
        <v>1</v>
      </c>
      <c r="R57" s="148" t="s">
        <v>719</v>
      </c>
      <c r="S57" s="532" t="s">
        <v>571</v>
      </c>
    </row>
    <row r="58" spans="1:19" ht="79.900000000000006" customHeight="1" thickBot="1" x14ac:dyDescent="0.3">
      <c r="A58" s="137" t="s">
        <v>734</v>
      </c>
      <c r="B58" s="140" t="s">
        <v>735</v>
      </c>
      <c r="C58" s="140" t="s">
        <v>736</v>
      </c>
      <c r="D58" s="159">
        <v>12</v>
      </c>
      <c r="E58" s="160">
        <v>12</v>
      </c>
      <c r="F58" s="126">
        <f>E58/D58</f>
        <v>1</v>
      </c>
      <c r="G58" s="140" t="s">
        <v>737</v>
      </c>
      <c r="H58" s="221" t="s">
        <v>545</v>
      </c>
      <c r="I58" s="222">
        <v>300899996</v>
      </c>
      <c r="J58" s="223">
        <v>300899996</v>
      </c>
      <c r="K58" s="134">
        <f>J58/I58</f>
        <v>1</v>
      </c>
      <c r="L58" s="140" t="s">
        <v>738</v>
      </c>
      <c r="M58" s="140" t="s">
        <v>739</v>
      </c>
      <c r="N58" s="135">
        <v>64</v>
      </c>
      <c r="O58" s="168">
        <v>300899996</v>
      </c>
      <c r="P58" s="168">
        <f>J58</f>
        <v>300899996</v>
      </c>
      <c r="Q58" s="126">
        <f>P58/O58</f>
        <v>1</v>
      </c>
      <c r="R58" s="138" t="s">
        <v>719</v>
      </c>
      <c r="S58" s="522" t="s">
        <v>571</v>
      </c>
    </row>
    <row r="59" spans="1:19" ht="13.5" thickBot="1" x14ac:dyDescent="0.3">
      <c r="A59" s="922" t="s">
        <v>61</v>
      </c>
      <c r="B59" s="922"/>
      <c r="C59" s="97"/>
      <c r="D59" s="52"/>
      <c r="E59" s="52"/>
      <c r="F59" s="24">
        <f>AVERAGE(F8:F58)</f>
        <v>0.89033368132080581</v>
      </c>
      <c r="G59" s="30"/>
      <c r="H59" s="224"/>
      <c r="I59" s="53">
        <f>SUM(I8:I58)</f>
        <v>52352713052.230011</v>
      </c>
      <c r="J59" s="53">
        <f>SUM(J8:J58)</f>
        <v>44287579702.360001</v>
      </c>
      <c r="K59" s="26">
        <f>J59/I59</f>
        <v>0.8459462197914408</v>
      </c>
      <c r="L59" s="54"/>
      <c r="M59" s="54"/>
      <c r="N59" s="55">
        <f>SUM(N8:N58)</f>
        <v>566</v>
      </c>
      <c r="O59" s="53">
        <f>SUM(O8:O58)</f>
        <v>45081090613.360001</v>
      </c>
      <c r="P59" s="53">
        <f>SUM(P8:P58)</f>
        <v>44287579702.360001</v>
      </c>
      <c r="Q59" s="26">
        <f>P59/O59</f>
        <v>0.98239814298625594</v>
      </c>
      <c r="R59" s="56"/>
      <c r="S59" s="56"/>
    </row>
    <row r="60" spans="1:19" x14ac:dyDescent="0.25">
      <c r="A60" s="915" t="s">
        <v>62</v>
      </c>
      <c r="B60" s="1142"/>
      <c r="C60" s="915"/>
      <c r="D60" s="1142"/>
      <c r="E60" s="915"/>
      <c r="F60" s="1142"/>
      <c r="G60" s="144"/>
      <c r="H60" s="225"/>
      <c r="I60" s="166"/>
      <c r="J60" s="166"/>
      <c r="K60" s="33"/>
      <c r="L60" s="144"/>
      <c r="M60" s="144"/>
      <c r="N60" s="144"/>
      <c r="O60" s="166"/>
      <c r="P60" s="57"/>
      <c r="Q60" s="33"/>
      <c r="R60" s="58"/>
      <c r="S60" s="58"/>
    </row>
    <row r="61" spans="1:19" ht="15" x14ac:dyDescent="0.25">
      <c r="A61" s="912" t="s">
        <v>167</v>
      </c>
      <c r="B61" s="914"/>
      <c r="C61" s="912" t="s">
        <v>559</v>
      </c>
      <c r="D61" s="914"/>
      <c r="E61" s="912"/>
      <c r="F61" s="914"/>
      <c r="G61" s="35"/>
      <c r="H61" s="207"/>
      <c r="I61" s="163"/>
      <c r="J61" s="163"/>
      <c r="K61" s="37"/>
      <c r="L61" s="35"/>
      <c r="M61" s="35"/>
      <c r="N61" s="35"/>
      <c r="O61" s="1580"/>
      <c r="P61" s="1580"/>
      <c r="Q61" s="37"/>
      <c r="R61" s="45"/>
      <c r="S61" s="45"/>
    </row>
    <row r="62" spans="1:19" x14ac:dyDescent="0.25">
      <c r="A62" s="912" t="s">
        <v>64</v>
      </c>
      <c r="B62" s="914"/>
      <c r="C62" s="912" t="s">
        <v>571</v>
      </c>
      <c r="D62" s="914"/>
      <c r="E62" s="912"/>
      <c r="F62" s="914"/>
      <c r="G62" s="67"/>
      <c r="H62" s="207"/>
      <c r="I62" s="226"/>
      <c r="J62" s="226"/>
      <c r="K62" s="99"/>
      <c r="L62" s="35"/>
      <c r="M62" s="35"/>
      <c r="N62" s="35"/>
      <c r="O62" s="773"/>
      <c r="P62" s="1581"/>
      <c r="Q62" s="37"/>
      <c r="R62" s="45"/>
      <c r="S62" s="45"/>
    </row>
  </sheetData>
  <mergeCells count="288">
    <mergeCell ref="M6:M7"/>
    <mergeCell ref="O8:O9"/>
    <mergeCell ref="P8:P9"/>
    <mergeCell ref="S8:S9"/>
    <mergeCell ref="A2:S2"/>
    <mergeCell ref="A3:V3"/>
    <mergeCell ref="A4:F4"/>
    <mergeCell ref="G4:J4"/>
    <mergeCell ref="K4:M4"/>
    <mergeCell ref="N4:S4"/>
    <mergeCell ref="A5:F5"/>
    <mergeCell ref="G5:K5"/>
    <mergeCell ref="L5:S5"/>
    <mergeCell ref="S10:S12"/>
    <mergeCell ref="L10:L12"/>
    <mergeCell ref="N10:N12"/>
    <mergeCell ref="O10:O12"/>
    <mergeCell ref="P10:P12"/>
    <mergeCell ref="K10:K12"/>
    <mergeCell ref="S6:S7"/>
    <mergeCell ref="A8:A9"/>
    <mergeCell ref="G8:G9"/>
    <mergeCell ref="H8:H9"/>
    <mergeCell ref="I8:I9"/>
    <mergeCell ref="J8:J9"/>
    <mergeCell ref="K8:K9"/>
    <mergeCell ref="L8:L9"/>
    <mergeCell ref="N8:N9"/>
    <mergeCell ref="N6:N7"/>
    <mergeCell ref="O6:O7"/>
    <mergeCell ref="P6:P7"/>
    <mergeCell ref="Q6:Q7"/>
    <mergeCell ref="R6:R7"/>
    <mergeCell ref="H6:H7"/>
    <mergeCell ref="I6:I7"/>
    <mergeCell ref="J6:J7"/>
    <mergeCell ref="K6:K7"/>
    <mergeCell ref="M18:M19"/>
    <mergeCell ref="A6:A7"/>
    <mergeCell ref="B6:B7"/>
    <mergeCell ref="C6:C7"/>
    <mergeCell ref="D6:D7"/>
    <mergeCell ref="E6:E7"/>
    <mergeCell ref="A13:A17"/>
    <mergeCell ref="Q8:Q9"/>
    <mergeCell ref="R8:R9"/>
    <mergeCell ref="F6:F7"/>
    <mergeCell ref="G6:G7"/>
    <mergeCell ref="A18:A19"/>
    <mergeCell ref="B18:B19"/>
    <mergeCell ref="C18:C19"/>
    <mergeCell ref="D18:D19"/>
    <mergeCell ref="E18:E19"/>
    <mergeCell ref="F18:F19"/>
    <mergeCell ref="A10:A12"/>
    <mergeCell ref="G10:G12"/>
    <mergeCell ref="H10:H12"/>
    <mergeCell ref="I10:I12"/>
    <mergeCell ref="J10:J12"/>
    <mergeCell ref="Q10:Q12"/>
    <mergeCell ref="L6:L7"/>
    <mergeCell ref="S18:S19"/>
    <mergeCell ref="G13:G17"/>
    <mergeCell ref="H13:H17"/>
    <mergeCell ref="N13:N17"/>
    <mergeCell ref="O13:O17"/>
    <mergeCell ref="P13:P17"/>
    <mergeCell ref="Q13:Q17"/>
    <mergeCell ref="R13:R17"/>
    <mergeCell ref="S13:S17"/>
    <mergeCell ref="I13:I17"/>
    <mergeCell ref="J13:J17"/>
    <mergeCell ref="K13:K17"/>
    <mergeCell ref="L13:L17"/>
    <mergeCell ref="M13:M14"/>
    <mergeCell ref="N18:N19"/>
    <mergeCell ref="O18:O19"/>
    <mergeCell ref="P18:P19"/>
    <mergeCell ref="Q18:Q19"/>
    <mergeCell ref="R18:R19"/>
    <mergeCell ref="G18:G19"/>
    <mergeCell ref="I18:I19"/>
    <mergeCell ref="J18:J19"/>
    <mergeCell ref="K18:K19"/>
    <mergeCell ref="L18:L19"/>
    <mergeCell ref="P22:P23"/>
    <mergeCell ref="Q22:Q23"/>
    <mergeCell ref="R22:R23"/>
    <mergeCell ref="S22:S23"/>
    <mergeCell ref="N22:N23"/>
    <mergeCell ref="O22:O23"/>
    <mergeCell ref="A22:A23"/>
    <mergeCell ref="B22:B23"/>
    <mergeCell ref="C22:C23"/>
    <mergeCell ref="D22:D23"/>
    <mergeCell ref="E22:E23"/>
    <mergeCell ref="F22:F23"/>
    <mergeCell ref="G22:G23"/>
    <mergeCell ref="I22:I23"/>
    <mergeCell ref="J22:J23"/>
    <mergeCell ref="A24:A27"/>
    <mergeCell ref="G24:G27"/>
    <mergeCell ref="H24:H25"/>
    <mergeCell ref="I24:I27"/>
    <mergeCell ref="J24:J27"/>
    <mergeCell ref="K24:K27"/>
    <mergeCell ref="K22:K23"/>
    <mergeCell ref="L22:L23"/>
    <mergeCell ref="M22:M23"/>
    <mergeCell ref="R24:R27"/>
    <mergeCell ref="S24:S27"/>
    <mergeCell ref="H26:H27"/>
    <mergeCell ref="A28:A29"/>
    <mergeCell ref="B28:B29"/>
    <mergeCell ref="C28:C29"/>
    <mergeCell ref="D28:D29"/>
    <mergeCell ref="E28:E29"/>
    <mergeCell ref="F28:F29"/>
    <mergeCell ref="G28:G29"/>
    <mergeCell ref="L24:L27"/>
    <mergeCell ref="N24:N27"/>
    <mergeCell ref="O24:O27"/>
    <mergeCell ref="P24:P27"/>
    <mergeCell ref="Q24:Q27"/>
    <mergeCell ref="N28:N29"/>
    <mergeCell ref="O28:O29"/>
    <mergeCell ref="P28:P29"/>
    <mergeCell ref="Q28:Q29"/>
    <mergeCell ref="R28:R29"/>
    <mergeCell ref="S28:S29"/>
    <mergeCell ref="I28:I29"/>
    <mergeCell ref="J28:J29"/>
    <mergeCell ref="K28:K29"/>
    <mergeCell ref="L28:L29"/>
    <mergeCell ref="M28:M29"/>
    <mergeCell ref="R30:R31"/>
    <mergeCell ref="S30:S31"/>
    <mergeCell ref="A32:A33"/>
    <mergeCell ref="B32:B33"/>
    <mergeCell ref="C32:C33"/>
    <mergeCell ref="D32:D33"/>
    <mergeCell ref="E32:E33"/>
    <mergeCell ref="F32:F33"/>
    <mergeCell ref="G32:G33"/>
    <mergeCell ref="I32:I33"/>
    <mergeCell ref="L30:L31"/>
    <mergeCell ref="N30:N31"/>
    <mergeCell ref="O30:O31"/>
    <mergeCell ref="P30:P31"/>
    <mergeCell ref="Q30:Q31"/>
    <mergeCell ref="A30:A31"/>
    <mergeCell ref="G30:G31"/>
    <mergeCell ref="H30:H31"/>
    <mergeCell ref="I30:I31"/>
    <mergeCell ref="J30:J31"/>
    <mergeCell ref="K30:K31"/>
    <mergeCell ref="O32:O33"/>
    <mergeCell ref="P32:P33"/>
    <mergeCell ref="Q32:Q33"/>
    <mergeCell ref="R32:R33"/>
    <mergeCell ref="S32:S33"/>
    <mergeCell ref="A34:A36"/>
    <mergeCell ref="B34:B36"/>
    <mergeCell ref="C34:C36"/>
    <mergeCell ref="D34:D36"/>
    <mergeCell ref="E34:E36"/>
    <mergeCell ref="J32:J33"/>
    <mergeCell ref="K32:K33"/>
    <mergeCell ref="L32:L33"/>
    <mergeCell ref="M32:M33"/>
    <mergeCell ref="N32:N33"/>
    <mergeCell ref="R34:R36"/>
    <mergeCell ref="S34:S36"/>
    <mergeCell ref="N34:N36"/>
    <mergeCell ref="O34:O36"/>
    <mergeCell ref="P34:P36"/>
    <mergeCell ref="Q34:Q36"/>
    <mergeCell ref="A37:A42"/>
    <mergeCell ref="B37:B39"/>
    <mergeCell ref="C37:C39"/>
    <mergeCell ref="D37:D39"/>
    <mergeCell ref="E37:E39"/>
    <mergeCell ref="F37:F39"/>
    <mergeCell ref="G37:G42"/>
    <mergeCell ref="H37:H40"/>
    <mergeCell ref="M34:M36"/>
    <mergeCell ref="F34:F36"/>
    <mergeCell ref="G34:G36"/>
    <mergeCell ref="I34:I36"/>
    <mergeCell ref="J34:J36"/>
    <mergeCell ref="K34:K36"/>
    <mergeCell ref="L34:L36"/>
    <mergeCell ref="N37:N42"/>
    <mergeCell ref="O37:O42"/>
    <mergeCell ref="P37:P42"/>
    <mergeCell ref="Q37:Q42"/>
    <mergeCell ref="R37:R42"/>
    <mergeCell ref="S37:S42"/>
    <mergeCell ref="I37:I42"/>
    <mergeCell ref="J37:J42"/>
    <mergeCell ref="K37:K42"/>
    <mergeCell ref="L37:L42"/>
    <mergeCell ref="M37:M39"/>
    <mergeCell ref="D44:D45"/>
    <mergeCell ref="E44:E45"/>
    <mergeCell ref="F44:F45"/>
    <mergeCell ref="B40:B41"/>
    <mergeCell ref="C40:C41"/>
    <mergeCell ref="D40:D41"/>
    <mergeCell ref="E40:E41"/>
    <mergeCell ref="F40:F41"/>
    <mergeCell ref="M40:M41"/>
    <mergeCell ref="H41:H42"/>
    <mergeCell ref="R44:R45"/>
    <mergeCell ref="S44:S45"/>
    <mergeCell ref="A48:A49"/>
    <mergeCell ref="B48:B49"/>
    <mergeCell ref="C48:C49"/>
    <mergeCell ref="D48:D49"/>
    <mergeCell ref="E48:E49"/>
    <mergeCell ref="F48:F49"/>
    <mergeCell ref="G48:G49"/>
    <mergeCell ref="I48:I49"/>
    <mergeCell ref="M44:M45"/>
    <mergeCell ref="N44:N45"/>
    <mergeCell ref="O44:O45"/>
    <mergeCell ref="P44:P45"/>
    <mergeCell ref="Q44:Q45"/>
    <mergeCell ref="G44:G45"/>
    <mergeCell ref="H44:H45"/>
    <mergeCell ref="I44:I45"/>
    <mergeCell ref="J44:J45"/>
    <mergeCell ref="K44:K45"/>
    <mergeCell ref="L44:L45"/>
    <mergeCell ref="A44:A45"/>
    <mergeCell ref="B44:B45"/>
    <mergeCell ref="C44:C45"/>
    <mergeCell ref="K50:K53"/>
    <mergeCell ref="L50:L53"/>
    <mergeCell ref="O48:O49"/>
    <mergeCell ref="P48:P49"/>
    <mergeCell ref="Q48:Q49"/>
    <mergeCell ref="R48:R49"/>
    <mergeCell ref="S48:S49"/>
    <mergeCell ref="A50:A53"/>
    <mergeCell ref="B50:B53"/>
    <mergeCell ref="C50:C53"/>
    <mergeCell ref="D50:D53"/>
    <mergeCell ref="E50:E53"/>
    <mergeCell ref="J48:J49"/>
    <mergeCell ref="K48:K49"/>
    <mergeCell ref="L48:L49"/>
    <mergeCell ref="M48:M49"/>
    <mergeCell ref="N48:N49"/>
    <mergeCell ref="N55:N56"/>
    <mergeCell ref="O55:O56"/>
    <mergeCell ref="P55:P56"/>
    <mergeCell ref="Q55:Q56"/>
    <mergeCell ref="R55:R56"/>
    <mergeCell ref="S55:S56"/>
    <mergeCell ref="R50:R53"/>
    <mergeCell ref="S50:S53"/>
    <mergeCell ref="A55:A56"/>
    <mergeCell ref="G55:G56"/>
    <mergeCell ref="H55:H56"/>
    <mergeCell ref="I55:I56"/>
    <mergeCell ref="J55:J56"/>
    <mergeCell ref="K55:K56"/>
    <mergeCell ref="L55:L56"/>
    <mergeCell ref="M50:M53"/>
    <mergeCell ref="N50:N53"/>
    <mergeCell ref="O50:O53"/>
    <mergeCell ref="P50:P53"/>
    <mergeCell ref="Q50:Q53"/>
    <mergeCell ref="F50:F53"/>
    <mergeCell ref="G50:G53"/>
    <mergeCell ref="I50:I53"/>
    <mergeCell ref="J50:J53"/>
    <mergeCell ref="A62:B62"/>
    <mergeCell ref="C62:D62"/>
    <mergeCell ref="E62:F62"/>
    <mergeCell ref="A59:B59"/>
    <mergeCell ref="A60:B60"/>
    <mergeCell ref="C60:D60"/>
    <mergeCell ref="E60:F60"/>
    <mergeCell ref="A61:B61"/>
    <mergeCell ref="C61:D61"/>
    <mergeCell ref="E61:F61"/>
  </mergeCells>
  <pageMargins left="1.299212598425197" right="0.31496062992125984" top="0.74803149606299213" bottom="0.74803149606299213" header="0.31496062992125984" footer="0.31496062992125984"/>
  <pageSetup paperSize="5" scale="65" orientation="landscape" r:id="rId1"/>
  <headerFooter>
    <oddFooter>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I26" sqref="I26"/>
    </sheetView>
  </sheetViews>
  <sheetFormatPr baseColWidth="10" defaultRowHeight="15" x14ac:dyDescent="0.25"/>
  <cols>
    <col min="1" max="1" width="37.140625" customWidth="1"/>
    <col min="4" max="4" width="14.7109375" customWidth="1"/>
    <col min="257" max="257" width="37.140625" customWidth="1"/>
    <col min="260" max="260" width="14.7109375" customWidth="1"/>
    <col min="513" max="513" width="37.140625" customWidth="1"/>
    <col min="516" max="516" width="14.7109375" customWidth="1"/>
    <col min="769" max="769" width="37.140625" customWidth="1"/>
    <col min="772" max="772" width="14.7109375" customWidth="1"/>
    <col min="1025" max="1025" width="37.140625" customWidth="1"/>
    <col min="1028" max="1028" width="14.7109375" customWidth="1"/>
    <col min="1281" max="1281" width="37.140625" customWidth="1"/>
    <col min="1284" max="1284" width="14.7109375" customWidth="1"/>
    <col min="1537" max="1537" width="37.140625" customWidth="1"/>
    <col min="1540" max="1540" width="14.7109375" customWidth="1"/>
    <col min="1793" max="1793" width="37.140625" customWidth="1"/>
    <col min="1796" max="1796" width="14.7109375" customWidth="1"/>
    <col min="2049" max="2049" width="37.140625" customWidth="1"/>
    <col min="2052" max="2052" width="14.7109375" customWidth="1"/>
    <col min="2305" max="2305" width="37.140625" customWidth="1"/>
    <col min="2308" max="2308" width="14.7109375" customWidth="1"/>
    <col min="2561" max="2561" width="37.140625" customWidth="1"/>
    <col min="2564" max="2564" width="14.7109375" customWidth="1"/>
    <col min="2817" max="2817" width="37.140625" customWidth="1"/>
    <col min="2820" max="2820" width="14.7109375" customWidth="1"/>
    <col min="3073" max="3073" width="37.140625" customWidth="1"/>
    <col min="3076" max="3076" width="14.7109375" customWidth="1"/>
    <col min="3329" max="3329" width="37.140625" customWidth="1"/>
    <col min="3332" max="3332" width="14.7109375" customWidth="1"/>
    <col min="3585" max="3585" width="37.140625" customWidth="1"/>
    <col min="3588" max="3588" width="14.7109375" customWidth="1"/>
    <col min="3841" max="3841" width="37.140625" customWidth="1"/>
    <col min="3844" max="3844" width="14.7109375" customWidth="1"/>
    <col min="4097" max="4097" width="37.140625" customWidth="1"/>
    <col min="4100" max="4100" width="14.7109375" customWidth="1"/>
    <col min="4353" max="4353" width="37.140625" customWidth="1"/>
    <col min="4356" max="4356" width="14.7109375" customWidth="1"/>
    <col min="4609" max="4609" width="37.140625" customWidth="1"/>
    <col min="4612" max="4612" width="14.7109375" customWidth="1"/>
    <col min="4865" max="4865" width="37.140625" customWidth="1"/>
    <col min="4868" max="4868" width="14.7109375" customWidth="1"/>
    <col min="5121" max="5121" width="37.140625" customWidth="1"/>
    <col min="5124" max="5124" width="14.7109375" customWidth="1"/>
    <col min="5377" max="5377" width="37.140625" customWidth="1"/>
    <col min="5380" max="5380" width="14.7109375" customWidth="1"/>
    <col min="5633" max="5633" width="37.140625" customWidth="1"/>
    <col min="5636" max="5636" width="14.7109375" customWidth="1"/>
    <col min="5889" max="5889" width="37.140625" customWidth="1"/>
    <col min="5892" max="5892" width="14.7109375" customWidth="1"/>
    <col min="6145" max="6145" width="37.140625" customWidth="1"/>
    <col min="6148" max="6148" width="14.7109375" customWidth="1"/>
    <col min="6401" max="6401" width="37.140625" customWidth="1"/>
    <col min="6404" max="6404" width="14.7109375" customWidth="1"/>
    <col min="6657" max="6657" width="37.140625" customWidth="1"/>
    <col min="6660" max="6660" width="14.7109375" customWidth="1"/>
    <col min="6913" max="6913" width="37.140625" customWidth="1"/>
    <col min="6916" max="6916" width="14.7109375" customWidth="1"/>
    <col min="7169" max="7169" width="37.140625" customWidth="1"/>
    <col min="7172" max="7172" width="14.7109375" customWidth="1"/>
    <col min="7425" max="7425" width="37.140625" customWidth="1"/>
    <col min="7428" max="7428" width="14.7109375" customWidth="1"/>
    <col min="7681" max="7681" width="37.140625" customWidth="1"/>
    <col min="7684" max="7684" width="14.7109375" customWidth="1"/>
    <col min="7937" max="7937" width="37.140625" customWidth="1"/>
    <col min="7940" max="7940" width="14.7109375" customWidth="1"/>
    <col min="8193" max="8193" width="37.140625" customWidth="1"/>
    <col min="8196" max="8196" width="14.7109375" customWidth="1"/>
    <col min="8449" max="8449" width="37.140625" customWidth="1"/>
    <col min="8452" max="8452" width="14.7109375" customWidth="1"/>
    <col min="8705" max="8705" width="37.140625" customWidth="1"/>
    <col min="8708" max="8708" width="14.7109375" customWidth="1"/>
    <col min="8961" max="8961" width="37.140625" customWidth="1"/>
    <col min="8964" max="8964" width="14.7109375" customWidth="1"/>
    <col min="9217" max="9217" width="37.140625" customWidth="1"/>
    <col min="9220" max="9220" width="14.7109375" customWidth="1"/>
    <col min="9473" max="9473" width="37.140625" customWidth="1"/>
    <col min="9476" max="9476" width="14.7109375" customWidth="1"/>
    <col min="9729" max="9729" width="37.140625" customWidth="1"/>
    <col min="9732" max="9732" width="14.7109375" customWidth="1"/>
    <col min="9985" max="9985" width="37.140625" customWidth="1"/>
    <col min="9988" max="9988" width="14.7109375" customWidth="1"/>
    <col min="10241" max="10241" width="37.140625" customWidth="1"/>
    <col min="10244" max="10244" width="14.7109375" customWidth="1"/>
    <col min="10497" max="10497" width="37.140625" customWidth="1"/>
    <col min="10500" max="10500" width="14.7109375" customWidth="1"/>
    <col min="10753" max="10753" width="37.140625" customWidth="1"/>
    <col min="10756" max="10756" width="14.7109375" customWidth="1"/>
    <col min="11009" max="11009" width="37.140625" customWidth="1"/>
    <col min="11012" max="11012" width="14.7109375" customWidth="1"/>
    <col min="11265" max="11265" width="37.140625" customWidth="1"/>
    <col min="11268" max="11268" width="14.7109375" customWidth="1"/>
    <col min="11521" max="11521" width="37.140625" customWidth="1"/>
    <col min="11524" max="11524" width="14.7109375" customWidth="1"/>
    <col min="11777" max="11777" width="37.140625" customWidth="1"/>
    <col min="11780" max="11780" width="14.7109375" customWidth="1"/>
    <col min="12033" max="12033" width="37.140625" customWidth="1"/>
    <col min="12036" max="12036" width="14.7109375" customWidth="1"/>
    <col min="12289" max="12289" width="37.140625" customWidth="1"/>
    <col min="12292" max="12292" width="14.7109375" customWidth="1"/>
    <col min="12545" max="12545" width="37.140625" customWidth="1"/>
    <col min="12548" max="12548" width="14.7109375" customWidth="1"/>
    <col min="12801" max="12801" width="37.140625" customWidth="1"/>
    <col min="12804" max="12804" width="14.7109375" customWidth="1"/>
    <col min="13057" max="13057" width="37.140625" customWidth="1"/>
    <col min="13060" max="13060" width="14.7109375" customWidth="1"/>
    <col min="13313" max="13313" width="37.140625" customWidth="1"/>
    <col min="13316" max="13316" width="14.7109375" customWidth="1"/>
    <col min="13569" max="13569" width="37.140625" customWidth="1"/>
    <col min="13572" max="13572" width="14.7109375" customWidth="1"/>
    <col min="13825" max="13825" width="37.140625" customWidth="1"/>
    <col min="13828" max="13828" width="14.7109375" customWidth="1"/>
    <col min="14081" max="14081" width="37.140625" customWidth="1"/>
    <col min="14084" max="14084" width="14.7109375" customWidth="1"/>
    <col min="14337" max="14337" width="37.140625" customWidth="1"/>
    <col min="14340" max="14340" width="14.7109375" customWidth="1"/>
    <col min="14593" max="14593" width="37.140625" customWidth="1"/>
    <col min="14596" max="14596" width="14.7109375" customWidth="1"/>
    <col min="14849" max="14849" width="37.140625" customWidth="1"/>
    <col min="14852" max="14852" width="14.7109375" customWidth="1"/>
    <col min="15105" max="15105" width="37.140625" customWidth="1"/>
    <col min="15108" max="15108" width="14.7109375" customWidth="1"/>
    <col min="15361" max="15361" width="37.140625" customWidth="1"/>
    <col min="15364" max="15364" width="14.7109375" customWidth="1"/>
    <col min="15617" max="15617" width="37.140625" customWidth="1"/>
    <col min="15620" max="15620" width="14.7109375" customWidth="1"/>
    <col min="15873" max="15873" width="37.140625" customWidth="1"/>
    <col min="15876" max="15876" width="14.7109375" customWidth="1"/>
    <col min="16129" max="16129" width="37.140625" customWidth="1"/>
    <col min="16132" max="16132" width="14.7109375" customWidth="1"/>
  </cols>
  <sheetData>
    <row r="1" spans="1:4" ht="15.75" thickBot="1" x14ac:dyDescent="0.3"/>
    <row r="2" spans="1:4" ht="15.75" thickBot="1" x14ac:dyDescent="0.3">
      <c r="A2" s="1556" t="s">
        <v>1518</v>
      </c>
      <c r="B2" s="1556"/>
      <c r="C2" s="1556"/>
      <c r="D2" s="1556"/>
    </row>
    <row r="3" spans="1:4" ht="26.25" thickBot="1" x14ac:dyDescent="0.3">
      <c r="A3" s="459" t="s">
        <v>1519</v>
      </c>
      <c r="B3" s="460" t="s">
        <v>1520</v>
      </c>
      <c r="C3" s="460" t="s">
        <v>1521</v>
      </c>
      <c r="D3" s="460" t="s">
        <v>1522</v>
      </c>
    </row>
    <row r="4" spans="1:4" x14ac:dyDescent="0.25">
      <c r="A4" s="412" t="s">
        <v>1523</v>
      </c>
      <c r="B4" s="413">
        <v>0.67</v>
      </c>
      <c r="C4" s="413">
        <v>0.3</v>
      </c>
      <c r="D4" s="464">
        <v>1</v>
      </c>
    </row>
    <row r="5" spans="1:4" x14ac:dyDescent="0.25">
      <c r="A5" s="414" t="s">
        <v>1524</v>
      </c>
      <c r="B5" s="415">
        <v>0.83</v>
      </c>
      <c r="C5" s="415">
        <v>0.95</v>
      </c>
      <c r="D5" s="465">
        <v>1</v>
      </c>
    </row>
    <row r="6" spans="1:4" x14ac:dyDescent="0.25">
      <c r="A6" s="414" t="s">
        <v>1526</v>
      </c>
      <c r="B6" s="416">
        <v>0.83333333333333337</v>
      </c>
      <c r="C6" s="416">
        <v>0.99999999915833437</v>
      </c>
      <c r="D6" s="465">
        <v>1</v>
      </c>
    </row>
    <row r="7" spans="1:4" x14ac:dyDescent="0.25">
      <c r="A7" s="414" t="s">
        <v>1527</v>
      </c>
      <c r="B7" s="416">
        <v>0.83809523809523812</v>
      </c>
      <c r="C7" s="416">
        <v>0.45</v>
      </c>
      <c r="D7" s="465">
        <v>1</v>
      </c>
    </row>
    <row r="8" spans="1:4" x14ac:dyDescent="0.25">
      <c r="A8" s="414" t="s">
        <v>1528</v>
      </c>
      <c r="B8" s="415">
        <v>0.85433513027852648</v>
      </c>
      <c r="C8" s="415">
        <v>0.96110469453441716</v>
      </c>
      <c r="D8" s="465">
        <v>1</v>
      </c>
    </row>
    <row r="9" spans="1:4" x14ac:dyDescent="0.25">
      <c r="A9" s="414" t="s">
        <v>1530</v>
      </c>
      <c r="B9" s="416">
        <v>0.92330827067669186</v>
      </c>
      <c r="C9" s="416">
        <v>1</v>
      </c>
      <c r="D9" s="465">
        <v>1</v>
      </c>
    </row>
    <row r="10" spans="1:4" x14ac:dyDescent="0.25">
      <c r="A10" s="414" t="s">
        <v>1532</v>
      </c>
      <c r="B10" s="416">
        <v>0.92998580738924097</v>
      </c>
      <c r="C10" s="416">
        <v>0.8459462197914408</v>
      </c>
      <c r="D10" s="465">
        <v>1</v>
      </c>
    </row>
    <row r="11" spans="1:4" x14ac:dyDescent="0.25">
      <c r="A11" s="414" t="s">
        <v>1529</v>
      </c>
      <c r="B11" s="416">
        <v>0.94</v>
      </c>
      <c r="C11" s="416">
        <v>0.99794460499495008</v>
      </c>
      <c r="D11" s="465">
        <v>1</v>
      </c>
    </row>
    <row r="12" spans="1:4" x14ac:dyDescent="0.25">
      <c r="A12" s="414" t="s">
        <v>1525</v>
      </c>
      <c r="B12" s="416">
        <v>0.95</v>
      </c>
      <c r="C12" s="416">
        <v>0.45190422752379611</v>
      </c>
      <c r="D12" s="465">
        <v>1</v>
      </c>
    </row>
    <row r="13" spans="1:4" x14ac:dyDescent="0.25">
      <c r="A13" s="414" t="s">
        <v>1533</v>
      </c>
      <c r="B13" s="416">
        <v>0.96250000000000002</v>
      </c>
      <c r="C13" s="416">
        <v>1</v>
      </c>
      <c r="D13" s="465">
        <v>1</v>
      </c>
    </row>
    <row r="14" spans="1:4" x14ac:dyDescent="0.25">
      <c r="A14" s="414" t="s">
        <v>1534</v>
      </c>
      <c r="B14" s="416">
        <v>0.96750000000000003</v>
      </c>
      <c r="C14" s="416">
        <v>1</v>
      </c>
      <c r="D14" s="465">
        <v>1</v>
      </c>
    </row>
    <row r="15" spans="1:4" x14ac:dyDescent="0.25">
      <c r="A15" s="414" t="s">
        <v>1531</v>
      </c>
      <c r="B15" s="416">
        <v>0.97</v>
      </c>
      <c r="C15" s="416">
        <v>0.45</v>
      </c>
      <c r="D15" s="465">
        <v>1</v>
      </c>
    </row>
    <row r="16" spans="1:4" x14ac:dyDescent="0.25">
      <c r="A16" s="414" t="s">
        <v>1535</v>
      </c>
      <c r="B16" s="415">
        <v>0.99494505494505503</v>
      </c>
      <c r="C16" s="415">
        <v>0.98072426906369958</v>
      </c>
      <c r="D16" s="465">
        <v>1</v>
      </c>
    </row>
    <row r="17" spans="1:6" x14ac:dyDescent="0.25">
      <c r="A17" s="414" t="s">
        <v>1536</v>
      </c>
      <c r="B17" s="416">
        <v>1</v>
      </c>
      <c r="C17" s="416">
        <v>1</v>
      </c>
      <c r="D17" s="465">
        <v>1</v>
      </c>
    </row>
    <row r="18" spans="1:6" x14ac:dyDescent="0.25">
      <c r="A18" s="414" t="s">
        <v>1537</v>
      </c>
      <c r="B18" s="416">
        <v>1</v>
      </c>
      <c r="C18" s="416">
        <v>0.90217721957734698</v>
      </c>
      <c r="D18" s="465">
        <v>1</v>
      </c>
    </row>
    <row r="19" spans="1:6" ht="15.75" thickBot="1" x14ac:dyDescent="0.3">
      <c r="A19" s="457" t="s">
        <v>1538</v>
      </c>
      <c r="B19" s="458">
        <v>1</v>
      </c>
      <c r="C19" s="458">
        <v>1</v>
      </c>
      <c r="D19" s="466">
        <v>1</v>
      </c>
    </row>
    <row r="20" spans="1:6" ht="15.75" thickBot="1" x14ac:dyDescent="0.3">
      <c r="A20" s="461" t="s">
        <v>1580</v>
      </c>
      <c r="B20" s="462">
        <v>0.92</v>
      </c>
      <c r="C20" s="462">
        <v>0.83</v>
      </c>
      <c r="D20" s="463">
        <v>1.1000000000000001</v>
      </c>
      <c r="F20" t="s">
        <v>1581</v>
      </c>
    </row>
    <row r="21" spans="1:6" x14ac:dyDescent="0.25">
      <c r="A21" s="408"/>
      <c r="B21" s="409"/>
      <c r="C21" s="409"/>
      <c r="D21" s="409"/>
    </row>
    <row r="22" spans="1:6" x14ac:dyDescent="0.25">
      <c r="A22" s="408"/>
      <c r="B22" s="409"/>
    </row>
    <row r="23" spans="1:6" x14ac:dyDescent="0.25">
      <c r="A23" s="408"/>
      <c r="B23" s="409"/>
    </row>
    <row r="24" spans="1:6" x14ac:dyDescent="0.25">
      <c r="A24" s="409"/>
      <c r="B24" s="409"/>
    </row>
    <row r="25" spans="1:6" x14ac:dyDescent="0.25">
      <c r="A25" s="408"/>
    </row>
  </sheetData>
  <sortState ref="A4:D19">
    <sortCondition ref="B4"/>
  </sortState>
  <mergeCells count="1">
    <mergeCell ref="A2:D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8"/>
  <sheetViews>
    <sheetView topLeftCell="A76" workbookViewId="0">
      <selection activeCell="D24" sqref="D24"/>
    </sheetView>
  </sheetViews>
  <sheetFormatPr baseColWidth="10" defaultRowHeight="15" x14ac:dyDescent="0.25"/>
  <cols>
    <col min="3" max="3" width="15.5703125" customWidth="1"/>
    <col min="4" max="4" width="24.5703125" customWidth="1"/>
    <col min="259" max="259" width="15.5703125" customWidth="1"/>
    <col min="260" max="260" width="17.7109375" customWidth="1"/>
    <col min="515" max="515" width="15.5703125" customWidth="1"/>
    <col min="516" max="516" width="17.7109375" customWidth="1"/>
    <col min="771" max="771" width="15.5703125" customWidth="1"/>
    <col min="772" max="772" width="17.7109375" customWidth="1"/>
    <col min="1027" max="1027" width="15.5703125" customWidth="1"/>
    <col min="1028" max="1028" width="17.7109375" customWidth="1"/>
    <col min="1283" max="1283" width="15.5703125" customWidth="1"/>
    <col min="1284" max="1284" width="17.7109375" customWidth="1"/>
    <col min="1539" max="1539" width="15.5703125" customWidth="1"/>
    <col min="1540" max="1540" width="17.7109375" customWidth="1"/>
    <col min="1795" max="1795" width="15.5703125" customWidth="1"/>
    <col min="1796" max="1796" width="17.7109375" customWidth="1"/>
    <col min="2051" max="2051" width="15.5703125" customWidth="1"/>
    <col min="2052" max="2052" width="17.7109375" customWidth="1"/>
    <col min="2307" max="2307" width="15.5703125" customWidth="1"/>
    <col min="2308" max="2308" width="17.7109375" customWidth="1"/>
    <col min="2563" max="2563" width="15.5703125" customWidth="1"/>
    <col min="2564" max="2564" width="17.7109375" customWidth="1"/>
    <col min="2819" max="2819" width="15.5703125" customWidth="1"/>
    <col min="2820" max="2820" width="17.7109375" customWidth="1"/>
    <col min="3075" max="3075" width="15.5703125" customWidth="1"/>
    <col min="3076" max="3076" width="17.7109375" customWidth="1"/>
    <col min="3331" max="3331" width="15.5703125" customWidth="1"/>
    <col min="3332" max="3332" width="17.7109375" customWidth="1"/>
    <col min="3587" max="3587" width="15.5703125" customWidth="1"/>
    <col min="3588" max="3588" width="17.7109375" customWidth="1"/>
    <col min="3843" max="3843" width="15.5703125" customWidth="1"/>
    <col min="3844" max="3844" width="17.7109375" customWidth="1"/>
    <col min="4099" max="4099" width="15.5703125" customWidth="1"/>
    <col min="4100" max="4100" width="17.7109375" customWidth="1"/>
    <col min="4355" max="4355" width="15.5703125" customWidth="1"/>
    <col min="4356" max="4356" width="17.7109375" customWidth="1"/>
    <col min="4611" max="4611" width="15.5703125" customWidth="1"/>
    <col min="4612" max="4612" width="17.7109375" customWidth="1"/>
    <col min="4867" max="4867" width="15.5703125" customWidth="1"/>
    <col min="4868" max="4868" width="17.7109375" customWidth="1"/>
    <col min="5123" max="5123" width="15.5703125" customWidth="1"/>
    <col min="5124" max="5124" width="17.7109375" customWidth="1"/>
    <col min="5379" max="5379" width="15.5703125" customWidth="1"/>
    <col min="5380" max="5380" width="17.7109375" customWidth="1"/>
    <col min="5635" max="5635" width="15.5703125" customWidth="1"/>
    <col min="5636" max="5636" width="17.7109375" customWidth="1"/>
    <col min="5891" max="5891" width="15.5703125" customWidth="1"/>
    <col min="5892" max="5892" width="17.7109375" customWidth="1"/>
    <col min="6147" max="6147" width="15.5703125" customWidth="1"/>
    <col min="6148" max="6148" width="17.7109375" customWidth="1"/>
    <col min="6403" max="6403" width="15.5703125" customWidth="1"/>
    <col min="6404" max="6404" width="17.7109375" customWidth="1"/>
    <col min="6659" max="6659" width="15.5703125" customWidth="1"/>
    <col min="6660" max="6660" width="17.7109375" customWidth="1"/>
    <col min="6915" max="6915" width="15.5703125" customWidth="1"/>
    <col min="6916" max="6916" width="17.7109375" customWidth="1"/>
    <col min="7171" max="7171" width="15.5703125" customWidth="1"/>
    <col min="7172" max="7172" width="17.7109375" customWidth="1"/>
    <col min="7427" max="7427" width="15.5703125" customWidth="1"/>
    <col min="7428" max="7428" width="17.7109375" customWidth="1"/>
    <col min="7683" max="7683" width="15.5703125" customWidth="1"/>
    <col min="7684" max="7684" width="17.7109375" customWidth="1"/>
    <col min="7939" max="7939" width="15.5703125" customWidth="1"/>
    <col min="7940" max="7940" width="17.7109375" customWidth="1"/>
    <col min="8195" max="8195" width="15.5703125" customWidth="1"/>
    <col min="8196" max="8196" width="17.7109375" customWidth="1"/>
    <col min="8451" max="8451" width="15.5703125" customWidth="1"/>
    <col min="8452" max="8452" width="17.7109375" customWidth="1"/>
    <col min="8707" max="8707" width="15.5703125" customWidth="1"/>
    <col min="8708" max="8708" width="17.7109375" customWidth="1"/>
    <col min="8963" max="8963" width="15.5703125" customWidth="1"/>
    <col min="8964" max="8964" width="17.7109375" customWidth="1"/>
    <col min="9219" max="9219" width="15.5703125" customWidth="1"/>
    <col min="9220" max="9220" width="17.7109375" customWidth="1"/>
    <col min="9475" max="9475" width="15.5703125" customWidth="1"/>
    <col min="9476" max="9476" width="17.7109375" customWidth="1"/>
    <col min="9731" max="9731" width="15.5703125" customWidth="1"/>
    <col min="9732" max="9732" width="17.7109375" customWidth="1"/>
    <col min="9987" max="9987" width="15.5703125" customWidth="1"/>
    <col min="9988" max="9988" width="17.7109375" customWidth="1"/>
    <col min="10243" max="10243" width="15.5703125" customWidth="1"/>
    <col min="10244" max="10244" width="17.7109375" customWidth="1"/>
    <col min="10499" max="10499" width="15.5703125" customWidth="1"/>
    <col min="10500" max="10500" width="17.7109375" customWidth="1"/>
    <col min="10755" max="10755" width="15.5703125" customWidth="1"/>
    <col min="10756" max="10756" width="17.7109375" customWidth="1"/>
    <col min="11011" max="11011" width="15.5703125" customWidth="1"/>
    <col min="11012" max="11012" width="17.7109375" customWidth="1"/>
    <col min="11267" max="11267" width="15.5703125" customWidth="1"/>
    <col min="11268" max="11268" width="17.7109375" customWidth="1"/>
    <col min="11523" max="11523" width="15.5703125" customWidth="1"/>
    <col min="11524" max="11524" width="17.7109375" customWidth="1"/>
    <col min="11779" max="11779" width="15.5703125" customWidth="1"/>
    <col min="11780" max="11780" width="17.7109375" customWidth="1"/>
    <col min="12035" max="12035" width="15.5703125" customWidth="1"/>
    <col min="12036" max="12036" width="17.7109375" customWidth="1"/>
    <col min="12291" max="12291" width="15.5703125" customWidth="1"/>
    <col min="12292" max="12292" width="17.7109375" customWidth="1"/>
    <col min="12547" max="12547" width="15.5703125" customWidth="1"/>
    <col min="12548" max="12548" width="17.7109375" customWidth="1"/>
    <col min="12803" max="12803" width="15.5703125" customWidth="1"/>
    <col min="12804" max="12804" width="17.7109375" customWidth="1"/>
    <col min="13059" max="13059" width="15.5703125" customWidth="1"/>
    <col min="13060" max="13060" width="17.7109375" customWidth="1"/>
    <col min="13315" max="13315" width="15.5703125" customWidth="1"/>
    <col min="13316" max="13316" width="17.7109375" customWidth="1"/>
    <col min="13571" max="13571" width="15.5703125" customWidth="1"/>
    <col min="13572" max="13572" width="17.7109375" customWidth="1"/>
    <col min="13827" max="13827" width="15.5703125" customWidth="1"/>
    <col min="13828" max="13828" width="17.7109375" customWidth="1"/>
    <col min="14083" max="14083" width="15.5703125" customWidth="1"/>
    <col min="14084" max="14084" width="17.7109375" customWidth="1"/>
    <col min="14339" max="14339" width="15.5703125" customWidth="1"/>
    <col min="14340" max="14340" width="17.7109375" customWidth="1"/>
    <col min="14595" max="14595" width="15.5703125" customWidth="1"/>
    <col min="14596" max="14596" width="17.7109375" customWidth="1"/>
    <col min="14851" max="14851" width="15.5703125" customWidth="1"/>
    <col min="14852" max="14852" width="17.7109375" customWidth="1"/>
    <col min="15107" max="15107" width="15.5703125" customWidth="1"/>
    <col min="15108" max="15108" width="17.7109375" customWidth="1"/>
    <col min="15363" max="15363" width="15.5703125" customWidth="1"/>
    <col min="15364" max="15364" width="17.7109375" customWidth="1"/>
    <col min="15619" max="15619" width="15.5703125" customWidth="1"/>
    <col min="15620" max="15620" width="17.7109375" customWidth="1"/>
    <col min="15875" max="15875" width="15.5703125" customWidth="1"/>
    <col min="15876" max="15876" width="17.7109375" customWidth="1"/>
    <col min="16131" max="16131" width="15.5703125" customWidth="1"/>
    <col min="16132" max="16132" width="17.7109375" customWidth="1"/>
  </cols>
  <sheetData>
    <row r="2" spans="1:4" ht="15.75" thickBot="1" x14ac:dyDescent="0.3"/>
    <row r="3" spans="1:4" ht="15.75" thickBot="1" x14ac:dyDescent="0.3">
      <c r="A3" s="1557" t="s">
        <v>1539</v>
      </c>
      <c r="B3" s="1557"/>
      <c r="C3" s="1557"/>
      <c r="D3" s="1557"/>
    </row>
    <row r="4" spans="1:4" ht="36.75" thickBot="1" x14ac:dyDescent="0.3">
      <c r="A4" s="467" t="s">
        <v>1540</v>
      </c>
      <c r="B4" s="467" t="s">
        <v>1541</v>
      </c>
      <c r="C4" s="467" t="s">
        <v>1542</v>
      </c>
      <c r="D4" s="468" t="s">
        <v>1582</v>
      </c>
    </row>
    <row r="5" spans="1:4" x14ac:dyDescent="0.25">
      <c r="A5" s="469">
        <v>0.5</v>
      </c>
      <c r="B5" s="469">
        <v>1</v>
      </c>
      <c r="C5" s="470">
        <v>118</v>
      </c>
      <c r="D5" s="471">
        <v>1</v>
      </c>
    </row>
    <row r="6" spans="1:4" x14ac:dyDescent="0.25">
      <c r="A6" s="472">
        <v>1</v>
      </c>
      <c r="B6" s="472">
        <v>1</v>
      </c>
      <c r="C6" s="473">
        <v>117</v>
      </c>
      <c r="D6" s="474">
        <v>1</v>
      </c>
    </row>
    <row r="7" spans="1:4" x14ac:dyDescent="0.25">
      <c r="A7" s="472">
        <v>1</v>
      </c>
      <c r="B7" s="472">
        <v>1</v>
      </c>
      <c r="C7" s="473">
        <v>119</v>
      </c>
      <c r="D7" s="475">
        <v>1</v>
      </c>
    </row>
    <row r="8" spans="1:4" ht="15.75" thickBot="1" x14ac:dyDescent="0.3">
      <c r="A8" s="476">
        <v>1</v>
      </c>
      <c r="B8" s="476">
        <v>1</v>
      </c>
      <c r="C8" s="477">
        <v>120</v>
      </c>
      <c r="D8" s="478">
        <v>1</v>
      </c>
    </row>
    <row r="17" spans="1:4" ht="15.75" thickBot="1" x14ac:dyDescent="0.3"/>
    <row r="18" spans="1:4" ht="15.75" thickBot="1" x14ac:dyDescent="0.3">
      <c r="A18" s="1558" t="s">
        <v>1543</v>
      </c>
      <c r="B18" s="1559"/>
      <c r="C18" s="1559"/>
      <c r="D18" s="1560"/>
    </row>
    <row r="19" spans="1:4" ht="36" x14ac:dyDescent="0.25">
      <c r="A19" s="479" t="s">
        <v>1540</v>
      </c>
      <c r="B19" s="479" t="s">
        <v>1541</v>
      </c>
      <c r="C19" s="479" t="s">
        <v>1542</v>
      </c>
      <c r="D19" s="480" t="s">
        <v>1582</v>
      </c>
    </row>
    <row r="20" spans="1:4" ht="15.75" thickBot="1" x14ac:dyDescent="0.3">
      <c r="A20" s="476">
        <v>1</v>
      </c>
      <c r="B20" s="476">
        <v>1</v>
      </c>
      <c r="C20" s="477">
        <v>123</v>
      </c>
      <c r="D20" s="478">
        <v>1</v>
      </c>
    </row>
    <row r="30" spans="1:4" ht="15.75" thickBot="1" x14ac:dyDescent="0.3"/>
    <row r="31" spans="1:4" ht="15.75" thickBot="1" x14ac:dyDescent="0.3">
      <c r="A31" s="1557" t="s">
        <v>1544</v>
      </c>
      <c r="B31" s="1557"/>
      <c r="C31" s="1557"/>
      <c r="D31" s="1557"/>
    </row>
    <row r="32" spans="1:4" ht="36.75" thickBot="1" x14ac:dyDescent="0.3">
      <c r="A32" s="467" t="s">
        <v>1540</v>
      </c>
      <c r="B32" s="467" t="s">
        <v>1541</v>
      </c>
      <c r="C32" s="467" t="s">
        <v>1542</v>
      </c>
      <c r="D32" s="468" t="s">
        <v>1582</v>
      </c>
    </row>
    <row r="33" spans="1:4" ht="15.75" thickBot="1" x14ac:dyDescent="0.3">
      <c r="A33" s="481">
        <v>1</v>
      </c>
      <c r="B33" s="481">
        <v>1</v>
      </c>
      <c r="C33" s="482">
        <v>122</v>
      </c>
      <c r="D33" s="483">
        <v>1</v>
      </c>
    </row>
    <row r="43" spans="1:4" ht="15.75" thickBot="1" x14ac:dyDescent="0.3"/>
    <row r="44" spans="1:4" ht="15.75" thickBot="1" x14ac:dyDescent="0.3">
      <c r="A44" s="1557" t="s">
        <v>1545</v>
      </c>
      <c r="B44" s="1557"/>
      <c r="C44" s="1557"/>
      <c r="D44" s="1557"/>
    </row>
    <row r="45" spans="1:4" ht="36.75" thickBot="1" x14ac:dyDescent="0.3">
      <c r="A45" s="467" t="s">
        <v>1540</v>
      </c>
      <c r="B45" s="467" t="s">
        <v>1541</v>
      </c>
      <c r="C45" s="467" t="s">
        <v>1542</v>
      </c>
      <c r="D45" s="468" t="s">
        <v>1582</v>
      </c>
    </row>
    <row r="46" spans="1:4" ht="15.75" thickBot="1" x14ac:dyDescent="0.3">
      <c r="A46" s="486">
        <v>1</v>
      </c>
      <c r="B46" s="486">
        <v>0.9</v>
      </c>
      <c r="C46" s="487">
        <v>121</v>
      </c>
      <c r="D46" s="488">
        <v>1</v>
      </c>
    </row>
    <row r="53" spans="1:4" ht="33.75" customHeight="1" thickBot="1" x14ac:dyDescent="0.3"/>
    <row r="54" spans="1:4" ht="15.75" thickBot="1" x14ac:dyDescent="0.3">
      <c r="A54" s="1557" t="s">
        <v>1546</v>
      </c>
      <c r="B54" s="1557"/>
      <c r="C54" s="1557"/>
      <c r="D54" s="1557"/>
    </row>
    <row r="55" spans="1:4" ht="22.9" customHeight="1" thickBot="1" x14ac:dyDescent="0.3">
      <c r="A55" s="467" t="s">
        <v>1540</v>
      </c>
      <c r="B55" s="467" t="s">
        <v>1541</v>
      </c>
      <c r="C55" s="467" t="s">
        <v>1542</v>
      </c>
      <c r="D55" s="468" t="s">
        <v>1582</v>
      </c>
    </row>
    <row r="56" spans="1:4" x14ac:dyDescent="0.25">
      <c r="A56" s="489">
        <v>1</v>
      </c>
      <c r="B56" s="489">
        <v>1</v>
      </c>
      <c r="C56" s="490">
        <v>115</v>
      </c>
      <c r="D56" s="491">
        <v>1</v>
      </c>
    </row>
    <row r="57" spans="1:4" ht="15.75" thickBot="1" x14ac:dyDescent="0.3">
      <c r="A57" s="476">
        <v>0.85</v>
      </c>
      <c r="B57" s="476">
        <v>1</v>
      </c>
      <c r="C57" s="477">
        <v>116</v>
      </c>
      <c r="D57" s="478">
        <v>1</v>
      </c>
    </row>
    <row r="59" spans="1:4" ht="25.5" customHeight="1" x14ac:dyDescent="0.25"/>
    <row r="65" spans="1:4" ht="15.75" thickBot="1" x14ac:dyDescent="0.3"/>
    <row r="66" spans="1:4" ht="15.75" thickBot="1" x14ac:dyDescent="0.3">
      <c r="A66" s="1557" t="s">
        <v>1547</v>
      </c>
      <c r="B66" s="1557"/>
      <c r="C66" s="1557"/>
      <c r="D66" s="1557"/>
    </row>
    <row r="67" spans="1:4" ht="48.75" thickBot="1" x14ac:dyDescent="0.3">
      <c r="A67" s="495" t="s">
        <v>1540</v>
      </c>
      <c r="B67" s="495" t="s">
        <v>1541</v>
      </c>
      <c r="C67" s="495" t="s">
        <v>1583</v>
      </c>
      <c r="D67" s="468" t="s">
        <v>1542</v>
      </c>
    </row>
    <row r="68" spans="1:4" x14ac:dyDescent="0.25">
      <c r="A68" s="494">
        <v>0.85</v>
      </c>
      <c r="B68" s="494">
        <v>1</v>
      </c>
      <c r="C68" s="485">
        <v>1</v>
      </c>
      <c r="D68" s="499">
        <v>60</v>
      </c>
    </row>
    <row r="69" spans="1:4" x14ac:dyDescent="0.25">
      <c r="A69" s="492">
        <v>0.9</v>
      </c>
      <c r="B69" s="492">
        <v>1</v>
      </c>
      <c r="C69" s="484">
        <v>1</v>
      </c>
      <c r="D69" s="500">
        <v>56</v>
      </c>
    </row>
    <row r="70" spans="1:4" x14ac:dyDescent="0.25">
      <c r="A70" s="492">
        <v>0.95833333333333337</v>
      </c>
      <c r="B70" s="492">
        <v>1</v>
      </c>
      <c r="C70" s="484">
        <v>1</v>
      </c>
      <c r="D70" s="500">
        <v>55</v>
      </c>
    </row>
    <row r="71" spans="1:4" x14ac:dyDescent="0.25">
      <c r="A71" s="492">
        <v>1</v>
      </c>
      <c r="B71" s="492">
        <v>1</v>
      </c>
      <c r="C71" s="484">
        <v>1</v>
      </c>
      <c r="D71" s="500">
        <v>61</v>
      </c>
    </row>
    <row r="72" spans="1:4" x14ac:dyDescent="0.25">
      <c r="A72" s="492">
        <v>1</v>
      </c>
      <c r="B72" s="492">
        <v>1</v>
      </c>
      <c r="C72" s="484">
        <v>1</v>
      </c>
      <c r="D72" s="500">
        <v>62</v>
      </c>
    </row>
    <row r="73" spans="1:4" x14ac:dyDescent="0.25">
      <c r="A73" s="492">
        <v>1</v>
      </c>
      <c r="B73" s="492">
        <v>1</v>
      </c>
      <c r="C73" s="484">
        <v>1</v>
      </c>
      <c r="D73" s="500">
        <v>63</v>
      </c>
    </row>
    <row r="74" spans="1:4" x14ac:dyDescent="0.25">
      <c r="A74" s="492">
        <v>1</v>
      </c>
      <c r="B74" s="492">
        <v>1</v>
      </c>
      <c r="C74" s="484">
        <v>1</v>
      </c>
      <c r="D74" s="500">
        <v>65</v>
      </c>
    </row>
    <row r="75" spans="1:4" x14ac:dyDescent="0.25">
      <c r="A75" s="492">
        <v>1</v>
      </c>
      <c r="B75" s="492">
        <v>1</v>
      </c>
      <c r="C75" s="484">
        <v>1</v>
      </c>
      <c r="D75" s="500">
        <v>66</v>
      </c>
    </row>
    <row r="76" spans="1:4" x14ac:dyDescent="0.25">
      <c r="A76" s="492">
        <v>1</v>
      </c>
      <c r="B76" s="492">
        <v>1</v>
      </c>
      <c r="C76" s="484">
        <v>1</v>
      </c>
      <c r="D76" s="500">
        <v>67</v>
      </c>
    </row>
    <row r="77" spans="1:4" ht="15.75" thickBot="1" x14ac:dyDescent="0.3">
      <c r="A77" s="496">
        <v>1</v>
      </c>
      <c r="B77" s="496">
        <v>1</v>
      </c>
      <c r="C77" s="497">
        <v>1</v>
      </c>
      <c r="D77" s="498">
        <v>68</v>
      </c>
    </row>
    <row r="78" spans="1:4" x14ac:dyDescent="0.25">
      <c r="A78" s="493"/>
      <c r="B78" s="493"/>
      <c r="C78" s="493"/>
      <c r="D78" s="493"/>
    </row>
  </sheetData>
  <mergeCells count="6">
    <mergeCell ref="A66:D66"/>
    <mergeCell ref="A3:D3"/>
    <mergeCell ref="A31:D31"/>
    <mergeCell ref="A18:D18"/>
    <mergeCell ref="A54:D54"/>
    <mergeCell ref="A44:D4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2"/>
  <sheetViews>
    <sheetView workbookViewId="0">
      <selection activeCell="D17" sqref="D17"/>
    </sheetView>
  </sheetViews>
  <sheetFormatPr baseColWidth="10" defaultRowHeight="15" x14ac:dyDescent="0.25"/>
  <cols>
    <col min="1" max="1" width="13.7109375" customWidth="1"/>
    <col min="2" max="2" width="15" customWidth="1"/>
    <col min="3" max="3" width="13.85546875" customWidth="1"/>
    <col min="4" max="4" width="15.7109375" customWidth="1"/>
  </cols>
  <sheetData>
    <row r="4" spans="1:9" ht="15.75" thickBot="1" x14ac:dyDescent="0.3"/>
    <row r="5" spans="1:9" ht="15.75" thickBot="1" x14ac:dyDescent="0.3">
      <c r="A5" s="1557" t="s">
        <v>1548</v>
      </c>
      <c r="B5" s="1557"/>
      <c r="C5" s="1557"/>
      <c r="D5" s="1557"/>
    </row>
    <row r="6" spans="1:9" ht="48.75" thickBot="1" x14ac:dyDescent="0.3">
      <c r="A6" s="467" t="s">
        <v>1540</v>
      </c>
      <c r="B6" s="467" t="s">
        <v>1541</v>
      </c>
      <c r="C6" s="467" t="s">
        <v>1542</v>
      </c>
      <c r="D6" s="468" t="s">
        <v>1584</v>
      </c>
    </row>
    <row r="7" spans="1:9" ht="15.75" thickBot="1" x14ac:dyDescent="0.3">
      <c r="A7" s="486">
        <v>0.67166666666666652</v>
      </c>
      <c r="B7" s="486">
        <v>0.3</v>
      </c>
      <c r="C7" s="487">
        <v>142</v>
      </c>
      <c r="D7" s="488">
        <v>1</v>
      </c>
    </row>
    <row r="9" spans="1:9" x14ac:dyDescent="0.25">
      <c r="I9" s="410"/>
    </row>
    <row r="10" spans="1:9" x14ac:dyDescent="0.25">
      <c r="I10" s="410"/>
    </row>
    <row r="11" spans="1:9" x14ac:dyDescent="0.25">
      <c r="I11" s="410"/>
    </row>
    <row r="12" spans="1:9" x14ac:dyDescent="0.25">
      <c r="I12" s="410"/>
    </row>
  </sheetData>
  <mergeCells count="1">
    <mergeCell ref="A5:D5"/>
  </mergeCells>
  <pageMargins left="0.7" right="0.7" top="0.75" bottom="0.75" header="0.3" footer="0.3"/>
  <pageSetup paperSize="9"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workbookViewId="0">
      <selection activeCell="A7" sqref="A7"/>
    </sheetView>
  </sheetViews>
  <sheetFormatPr baseColWidth="10" defaultRowHeight="15" x14ac:dyDescent="0.25"/>
  <cols>
    <col min="3" max="3" width="16.28515625" customWidth="1"/>
    <col min="259" max="259" width="16.28515625" customWidth="1"/>
    <col min="515" max="515" width="16.28515625" customWidth="1"/>
    <col min="771" max="771" width="16.28515625" customWidth="1"/>
    <col min="1027" max="1027" width="16.28515625" customWidth="1"/>
    <col min="1283" max="1283" width="16.28515625" customWidth="1"/>
    <col min="1539" max="1539" width="16.28515625" customWidth="1"/>
    <col min="1795" max="1795" width="16.28515625" customWidth="1"/>
    <col min="2051" max="2051" width="16.28515625" customWidth="1"/>
    <col min="2307" max="2307" width="16.28515625" customWidth="1"/>
    <col min="2563" max="2563" width="16.28515625" customWidth="1"/>
    <col min="2819" max="2819" width="16.28515625" customWidth="1"/>
    <col min="3075" max="3075" width="16.28515625" customWidth="1"/>
    <col min="3331" max="3331" width="16.28515625" customWidth="1"/>
    <col min="3587" max="3587" width="16.28515625" customWidth="1"/>
    <col min="3843" max="3843" width="16.28515625" customWidth="1"/>
    <col min="4099" max="4099" width="16.28515625" customWidth="1"/>
    <col min="4355" max="4355" width="16.28515625" customWidth="1"/>
    <col min="4611" max="4611" width="16.28515625" customWidth="1"/>
    <col min="4867" max="4867" width="16.28515625" customWidth="1"/>
    <col min="5123" max="5123" width="16.28515625" customWidth="1"/>
    <col min="5379" max="5379" width="16.28515625" customWidth="1"/>
    <col min="5635" max="5635" width="16.28515625" customWidth="1"/>
    <col min="5891" max="5891" width="16.28515625" customWidth="1"/>
    <col min="6147" max="6147" width="16.28515625" customWidth="1"/>
    <col min="6403" max="6403" width="16.28515625" customWidth="1"/>
    <col min="6659" max="6659" width="16.28515625" customWidth="1"/>
    <col min="6915" max="6915" width="16.28515625" customWidth="1"/>
    <col min="7171" max="7171" width="16.28515625" customWidth="1"/>
    <col min="7427" max="7427" width="16.28515625" customWidth="1"/>
    <col min="7683" max="7683" width="16.28515625" customWidth="1"/>
    <col min="7939" max="7939" width="16.28515625" customWidth="1"/>
    <col min="8195" max="8195" width="16.28515625" customWidth="1"/>
    <col min="8451" max="8451" width="16.28515625" customWidth="1"/>
    <col min="8707" max="8707" width="16.28515625" customWidth="1"/>
    <col min="8963" max="8963" width="16.28515625" customWidth="1"/>
    <col min="9219" max="9219" width="16.28515625" customWidth="1"/>
    <col min="9475" max="9475" width="16.28515625" customWidth="1"/>
    <col min="9731" max="9731" width="16.28515625" customWidth="1"/>
    <col min="9987" max="9987" width="16.28515625" customWidth="1"/>
    <col min="10243" max="10243" width="16.28515625" customWidth="1"/>
    <col min="10499" max="10499" width="16.28515625" customWidth="1"/>
    <col min="10755" max="10755" width="16.28515625" customWidth="1"/>
    <col min="11011" max="11011" width="16.28515625" customWidth="1"/>
    <col min="11267" max="11267" width="16.28515625" customWidth="1"/>
    <col min="11523" max="11523" width="16.28515625" customWidth="1"/>
    <col min="11779" max="11779" width="16.28515625" customWidth="1"/>
    <col min="12035" max="12035" width="16.28515625" customWidth="1"/>
    <col min="12291" max="12291" width="16.28515625" customWidth="1"/>
    <col min="12547" max="12547" width="16.28515625" customWidth="1"/>
    <col min="12803" max="12803" width="16.28515625" customWidth="1"/>
    <col min="13059" max="13059" width="16.28515625" customWidth="1"/>
    <col min="13315" max="13315" width="16.28515625" customWidth="1"/>
    <col min="13571" max="13571" width="16.28515625" customWidth="1"/>
    <col min="13827" max="13827" width="16.28515625" customWidth="1"/>
    <col min="14083" max="14083" width="16.28515625" customWidth="1"/>
    <col min="14339" max="14339" width="16.28515625" customWidth="1"/>
    <col min="14595" max="14595" width="16.28515625" customWidth="1"/>
    <col min="14851" max="14851" width="16.28515625" customWidth="1"/>
    <col min="15107" max="15107" width="16.28515625" customWidth="1"/>
    <col min="15363" max="15363" width="16.28515625" customWidth="1"/>
    <col min="15619" max="15619" width="16.28515625" customWidth="1"/>
    <col min="15875" max="15875" width="16.28515625" customWidth="1"/>
    <col min="16131" max="16131" width="16.28515625" customWidth="1"/>
  </cols>
  <sheetData>
    <row r="1" spans="1:11" ht="15.75" thickBot="1" x14ac:dyDescent="0.3"/>
    <row r="2" spans="1:11" ht="15.75" thickBot="1" x14ac:dyDescent="0.3">
      <c r="A2" s="1561" t="s">
        <v>1549</v>
      </c>
      <c r="B2" s="1561"/>
      <c r="C2" s="1561"/>
      <c r="D2" s="1561"/>
    </row>
    <row r="3" spans="1:11" ht="48.75" thickBot="1" x14ac:dyDescent="0.3">
      <c r="A3" s="467" t="s">
        <v>1540</v>
      </c>
      <c r="B3" s="467" t="s">
        <v>1541</v>
      </c>
      <c r="C3" s="468" t="s">
        <v>1583</v>
      </c>
      <c r="D3" s="467" t="s">
        <v>1542</v>
      </c>
    </row>
    <row r="4" spans="1:11" x14ac:dyDescent="0.25">
      <c r="A4" s="485">
        <v>0.61</v>
      </c>
      <c r="B4" s="506">
        <v>0.67</v>
      </c>
      <c r="C4" s="507">
        <v>1</v>
      </c>
      <c r="D4" s="513">
        <v>21</v>
      </c>
    </row>
    <row r="5" spans="1:11" x14ac:dyDescent="0.25">
      <c r="A5" s="503">
        <v>0.74</v>
      </c>
      <c r="B5" s="501">
        <v>0.68</v>
      </c>
      <c r="C5" s="502">
        <v>1</v>
      </c>
      <c r="D5" s="514">
        <v>24</v>
      </c>
    </row>
    <row r="6" spans="1:11" x14ac:dyDescent="0.25">
      <c r="A6" s="503">
        <v>0.92</v>
      </c>
      <c r="B6" s="501">
        <v>0.56999999999999995</v>
      </c>
      <c r="C6" s="502">
        <v>1</v>
      </c>
      <c r="D6" s="514">
        <v>25</v>
      </c>
      <c r="K6" s="411"/>
    </row>
    <row r="7" spans="1:11" x14ac:dyDescent="0.25">
      <c r="A7" s="504">
        <v>0.97</v>
      </c>
      <c r="B7" s="504">
        <v>0.78</v>
      </c>
      <c r="C7" s="502">
        <v>1</v>
      </c>
      <c r="D7" s="514">
        <v>26</v>
      </c>
    </row>
    <row r="8" spans="1:11" x14ac:dyDescent="0.25">
      <c r="A8" s="503">
        <v>1</v>
      </c>
      <c r="B8" s="501">
        <v>0.39</v>
      </c>
      <c r="C8" s="502">
        <v>1</v>
      </c>
      <c r="D8" s="514">
        <v>27</v>
      </c>
    </row>
    <row r="9" spans="1:11" x14ac:dyDescent="0.25">
      <c r="A9" s="503">
        <v>1</v>
      </c>
      <c r="B9" s="501">
        <v>0.56000000000000005</v>
      </c>
      <c r="C9" s="502">
        <v>1</v>
      </c>
      <c r="D9" s="514">
        <v>29</v>
      </c>
    </row>
    <row r="10" spans="1:11" x14ac:dyDescent="0.25">
      <c r="A10" s="504">
        <v>1</v>
      </c>
      <c r="B10" s="504">
        <v>1</v>
      </c>
      <c r="C10" s="502">
        <v>1</v>
      </c>
      <c r="D10" s="519">
        <v>22</v>
      </c>
    </row>
    <row r="11" spans="1:11" ht="15.75" thickBot="1" x14ac:dyDescent="0.3">
      <c r="A11" s="510">
        <v>1</v>
      </c>
      <c r="B11" s="511">
        <v>0.17</v>
      </c>
      <c r="C11" s="512">
        <v>1</v>
      </c>
      <c r="D11" s="515">
        <v>23</v>
      </c>
    </row>
    <row r="14" spans="1:11" ht="15.75" thickBot="1" x14ac:dyDescent="0.3"/>
    <row r="15" spans="1:11" ht="15.75" thickBot="1" x14ac:dyDescent="0.3">
      <c r="A15" s="1561" t="s">
        <v>1550</v>
      </c>
      <c r="B15" s="1561"/>
      <c r="C15" s="1561"/>
      <c r="D15" s="1561"/>
    </row>
    <row r="16" spans="1:11" ht="33.75" customHeight="1" thickBot="1" x14ac:dyDescent="0.3">
      <c r="A16" s="467" t="s">
        <v>1540</v>
      </c>
      <c r="B16" s="467" t="s">
        <v>1541</v>
      </c>
      <c r="C16" s="468" t="s">
        <v>1583</v>
      </c>
      <c r="D16" s="467" t="s">
        <v>1542</v>
      </c>
    </row>
    <row r="17" spans="1:9" x14ac:dyDescent="0.25">
      <c r="A17" s="508">
        <v>0.8</v>
      </c>
      <c r="B17" s="506">
        <v>1</v>
      </c>
      <c r="C17" s="469">
        <v>1</v>
      </c>
      <c r="D17" s="513">
        <v>74</v>
      </c>
    </row>
    <row r="18" spans="1:9" x14ac:dyDescent="0.25">
      <c r="A18" s="503">
        <v>0.82</v>
      </c>
      <c r="B18" s="501">
        <v>1</v>
      </c>
      <c r="C18" s="472">
        <v>1</v>
      </c>
      <c r="D18" s="514">
        <v>71</v>
      </c>
    </row>
    <row r="19" spans="1:9" x14ac:dyDescent="0.25">
      <c r="A19" s="503">
        <v>1</v>
      </c>
      <c r="B19" s="501">
        <v>1</v>
      </c>
      <c r="C19" s="472">
        <v>1</v>
      </c>
      <c r="D19" s="514">
        <v>72</v>
      </c>
    </row>
    <row r="20" spans="1:9" x14ac:dyDescent="0.25">
      <c r="A20" s="484">
        <v>1</v>
      </c>
      <c r="B20" s="501">
        <v>0.65</v>
      </c>
      <c r="C20" s="472">
        <v>1</v>
      </c>
      <c r="D20" s="514">
        <v>69</v>
      </c>
    </row>
    <row r="21" spans="1:9" x14ac:dyDescent="0.25">
      <c r="A21" s="503">
        <v>1</v>
      </c>
      <c r="B21" s="501">
        <v>1</v>
      </c>
      <c r="C21" s="472">
        <v>1</v>
      </c>
      <c r="D21" s="514">
        <v>70</v>
      </c>
    </row>
    <row r="22" spans="1:9" x14ac:dyDescent="0.25">
      <c r="A22" s="504">
        <v>1</v>
      </c>
      <c r="B22" s="504">
        <v>1</v>
      </c>
      <c r="C22" s="472">
        <v>1</v>
      </c>
      <c r="D22" s="514">
        <v>73</v>
      </c>
    </row>
    <row r="23" spans="1:9" x14ac:dyDescent="0.25">
      <c r="A23" s="503">
        <v>1</v>
      </c>
      <c r="B23" s="501">
        <v>0.5</v>
      </c>
      <c r="C23" s="472">
        <v>1</v>
      </c>
      <c r="D23" s="500">
        <v>75</v>
      </c>
    </row>
    <row r="24" spans="1:9" x14ac:dyDescent="0.25">
      <c r="A24" s="504">
        <v>1</v>
      </c>
      <c r="B24" s="504">
        <v>0.93300000000000005</v>
      </c>
      <c r="C24" s="472">
        <v>1</v>
      </c>
      <c r="D24" s="514">
        <v>76</v>
      </c>
    </row>
    <row r="25" spans="1:9" x14ac:dyDescent="0.25">
      <c r="A25" s="504">
        <v>1</v>
      </c>
      <c r="B25" s="504">
        <v>1</v>
      </c>
      <c r="C25" s="472">
        <v>1</v>
      </c>
      <c r="D25" s="514">
        <v>79</v>
      </c>
    </row>
    <row r="26" spans="1:9" x14ac:dyDescent="0.25">
      <c r="A26" s="504">
        <v>1</v>
      </c>
      <c r="B26" s="504">
        <v>0.99</v>
      </c>
      <c r="C26" s="472">
        <v>1</v>
      </c>
      <c r="D26" s="519">
        <v>80</v>
      </c>
    </row>
    <row r="27" spans="1:9" ht="15.75" thickBot="1" x14ac:dyDescent="0.3">
      <c r="A27" s="516">
        <v>1</v>
      </c>
      <c r="B27" s="516">
        <v>0</v>
      </c>
      <c r="C27" s="476">
        <v>1</v>
      </c>
      <c r="D27" s="515">
        <v>81</v>
      </c>
    </row>
    <row r="29" spans="1:9" ht="15.75" thickBot="1" x14ac:dyDescent="0.3"/>
    <row r="30" spans="1:9" ht="15.75" thickBot="1" x14ac:dyDescent="0.3">
      <c r="A30" s="1561" t="s">
        <v>1551</v>
      </c>
      <c r="B30" s="1561"/>
      <c r="C30" s="1561"/>
      <c r="D30" s="1561"/>
    </row>
    <row r="31" spans="1:9" ht="51.75" customHeight="1" thickBot="1" x14ac:dyDescent="0.3">
      <c r="A31" s="467" t="s">
        <v>1540</v>
      </c>
      <c r="B31" s="467" t="s">
        <v>1541</v>
      </c>
      <c r="C31" s="468" t="s">
        <v>1583</v>
      </c>
      <c r="D31" s="467" t="s">
        <v>1542</v>
      </c>
      <c r="I31" s="411"/>
    </row>
    <row r="32" spans="1:9" x14ac:dyDescent="0.25">
      <c r="A32" s="508">
        <v>0.57999999999999996</v>
      </c>
      <c r="B32" s="506">
        <v>1</v>
      </c>
      <c r="C32" s="469">
        <v>1</v>
      </c>
      <c r="D32" s="499">
        <v>16</v>
      </c>
      <c r="I32" s="411"/>
    </row>
    <row r="33" spans="1:9" x14ac:dyDescent="0.25">
      <c r="A33" s="503">
        <v>1</v>
      </c>
      <c r="B33" s="501">
        <v>1</v>
      </c>
      <c r="C33" s="472">
        <v>1</v>
      </c>
      <c r="D33" s="500">
        <v>12</v>
      </c>
      <c r="I33" s="411"/>
    </row>
    <row r="34" spans="1:9" x14ac:dyDescent="0.25">
      <c r="A34" s="503">
        <v>0.7</v>
      </c>
      <c r="B34" s="501">
        <v>1</v>
      </c>
      <c r="C34" s="472">
        <v>1</v>
      </c>
      <c r="D34" s="500">
        <v>18</v>
      </c>
      <c r="I34" s="411"/>
    </row>
    <row r="35" spans="1:9" ht="15" customHeight="1" x14ac:dyDescent="0.25">
      <c r="A35" s="503">
        <v>1</v>
      </c>
      <c r="B35" s="501">
        <v>1</v>
      </c>
      <c r="C35" s="472">
        <v>1</v>
      </c>
      <c r="D35" s="500">
        <v>20</v>
      </c>
      <c r="I35" s="411"/>
    </row>
    <row r="36" spans="1:9" x14ac:dyDescent="0.25">
      <c r="A36" s="484">
        <v>1</v>
      </c>
      <c r="B36" s="501">
        <v>1</v>
      </c>
      <c r="C36" s="472">
        <v>1</v>
      </c>
      <c r="D36" s="500">
        <v>17</v>
      </c>
      <c r="I36" s="411"/>
    </row>
    <row r="37" spans="1:9" ht="15" customHeight="1" x14ac:dyDescent="0.25">
      <c r="A37" s="504">
        <v>1</v>
      </c>
      <c r="B37" s="501">
        <v>1</v>
      </c>
      <c r="C37" s="472">
        <v>1</v>
      </c>
      <c r="D37" s="500">
        <v>15</v>
      </c>
      <c r="I37" s="411"/>
    </row>
    <row r="38" spans="1:9" x14ac:dyDescent="0.25">
      <c r="A38" s="503">
        <v>1</v>
      </c>
      <c r="B38" s="501">
        <v>1</v>
      </c>
      <c r="C38" s="472">
        <v>1</v>
      </c>
      <c r="D38" s="500">
        <v>14</v>
      </c>
      <c r="I38" s="411"/>
    </row>
    <row r="39" spans="1:9" x14ac:dyDescent="0.25">
      <c r="A39" s="504">
        <v>1</v>
      </c>
      <c r="B39" s="501">
        <v>1</v>
      </c>
      <c r="C39" s="472">
        <v>1</v>
      </c>
      <c r="D39" s="500">
        <v>19</v>
      </c>
      <c r="I39" s="411"/>
    </row>
    <row r="40" spans="1:9" ht="15" customHeight="1" thickBot="1" x14ac:dyDescent="0.3">
      <c r="A40" s="516">
        <v>1</v>
      </c>
      <c r="B40" s="511">
        <v>1</v>
      </c>
      <c r="C40" s="476">
        <v>1</v>
      </c>
      <c r="D40" s="518">
        <v>13</v>
      </c>
      <c r="I40" s="411"/>
    </row>
    <row r="41" spans="1:9" x14ac:dyDescent="0.25">
      <c r="I41" s="411"/>
    </row>
    <row r="42" spans="1:9" ht="15.75" thickBot="1" x14ac:dyDescent="0.3">
      <c r="I42" s="411"/>
    </row>
    <row r="43" spans="1:9" ht="15" customHeight="1" thickBot="1" x14ac:dyDescent="0.3">
      <c r="A43" s="1561" t="s">
        <v>1552</v>
      </c>
      <c r="B43" s="1561"/>
      <c r="C43" s="1561"/>
      <c r="D43" s="1561"/>
      <c r="I43" s="411"/>
    </row>
    <row r="44" spans="1:9" ht="33.75" customHeight="1" thickBot="1" x14ac:dyDescent="0.3">
      <c r="A44" s="467" t="s">
        <v>1540</v>
      </c>
      <c r="B44" s="467" t="s">
        <v>1541</v>
      </c>
      <c r="C44" s="468" t="s">
        <v>1583</v>
      </c>
      <c r="D44" s="467" t="s">
        <v>1542</v>
      </c>
      <c r="H44" s="411"/>
      <c r="I44" s="411"/>
    </row>
    <row r="45" spans="1:9" x14ac:dyDescent="0.25">
      <c r="A45" s="508">
        <v>0.9</v>
      </c>
      <c r="B45" s="509">
        <v>0.88</v>
      </c>
      <c r="C45" s="469">
        <v>1</v>
      </c>
      <c r="D45" s="499">
        <v>89</v>
      </c>
      <c r="H45" s="411"/>
      <c r="I45" s="411"/>
    </row>
    <row r="46" spans="1:9" x14ac:dyDescent="0.25">
      <c r="A46" s="505">
        <v>0.99</v>
      </c>
      <c r="B46" s="504">
        <v>1</v>
      </c>
      <c r="C46" s="472">
        <v>1</v>
      </c>
      <c r="D46" s="514">
        <v>97</v>
      </c>
      <c r="H46" s="411"/>
      <c r="I46" s="411"/>
    </row>
    <row r="47" spans="1:9" ht="15" customHeight="1" x14ac:dyDescent="0.25">
      <c r="A47" s="503">
        <v>1</v>
      </c>
      <c r="B47" s="504">
        <v>1</v>
      </c>
      <c r="C47" s="472">
        <v>1</v>
      </c>
      <c r="D47" s="500">
        <v>82</v>
      </c>
      <c r="H47" s="411"/>
      <c r="I47" s="411"/>
    </row>
    <row r="48" spans="1:9" x14ac:dyDescent="0.25">
      <c r="A48" s="503">
        <v>1</v>
      </c>
      <c r="B48" s="504">
        <v>1</v>
      </c>
      <c r="C48" s="472">
        <v>1</v>
      </c>
      <c r="D48" s="500">
        <v>83</v>
      </c>
      <c r="H48" s="411"/>
      <c r="I48" s="411"/>
    </row>
    <row r="49" spans="1:9" x14ac:dyDescent="0.25">
      <c r="A49" s="503">
        <v>1</v>
      </c>
      <c r="B49" s="504">
        <v>1</v>
      </c>
      <c r="C49" s="472">
        <v>1</v>
      </c>
      <c r="D49" s="500">
        <v>84</v>
      </c>
      <c r="H49" s="411"/>
      <c r="I49" s="411"/>
    </row>
    <row r="50" spans="1:9" ht="15" customHeight="1" x14ac:dyDescent="0.25">
      <c r="A50" s="503">
        <v>1</v>
      </c>
      <c r="B50" s="504">
        <v>1</v>
      </c>
      <c r="C50" s="472">
        <v>1</v>
      </c>
      <c r="D50" s="500">
        <v>85</v>
      </c>
      <c r="H50" s="411"/>
      <c r="I50" s="411"/>
    </row>
    <row r="51" spans="1:9" x14ac:dyDescent="0.25">
      <c r="A51" s="503">
        <v>1</v>
      </c>
      <c r="B51" s="504">
        <v>1</v>
      </c>
      <c r="C51" s="472">
        <v>1</v>
      </c>
      <c r="D51" s="500">
        <v>86</v>
      </c>
      <c r="H51" s="411"/>
      <c r="I51" s="411"/>
    </row>
    <row r="52" spans="1:9" x14ac:dyDescent="0.25">
      <c r="A52" s="503">
        <v>1</v>
      </c>
      <c r="B52" s="504">
        <v>1</v>
      </c>
      <c r="C52" s="472">
        <v>1</v>
      </c>
      <c r="D52" s="500">
        <v>87</v>
      </c>
      <c r="H52" s="411"/>
      <c r="I52" s="411"/>
    </row>
    <row r="53" spans="1:9" ht="15" customHeight="1" x14ac:dyDescent="0.25">
      <c r="A53" s="503">
        <v>1</v>
      </c>
      <c r="B53" s="504">
        <v>1</v>
      </c>
      <c r="C53" s="472">
        <v>1</v>
      </c>
      <c r="D53" s="500">
        <v>88</v>
      </c>
      <c r="H53" s="411"/>
      <c r="I53" s="411"/>
    </row>
    <row r="54" spans="1:9" x14ac:dyDescent="0.25">
      <c r="A54" s="504">
        <v>1</v>
      </c>
      <c r="B54" s="504">
        <v>1</v>
      </c>
      <c r="C54" s="472">
        <v>1</v>
      </c>
      <c r="D54" s="500">
        <v>90</v>
      </c>
      <c r="H54" s="411"/>
      <c r="I54" s="411"/>
    </row>
    <row r="55" spans="1:9" x14ac:dyDescent="0.25">
      <c r="A55" s="504">
        <v>1</v>
      </c>
      <c r="B55" s="504">
        <v>1</v>
      </c>
      <c r="C55" s="472">
        <v>1</v>
      </c>
      <c r="D55" s="514">
        <v>91</v>
      </c>
      <c r="H55" s="411"/>
      <c r="I55" s="411"/>
    </row>
    <row r="56" spans="1:9" x14ac:dyDescent="0.25">
      <c r="A56" s="504">
        <v>1</v>
      </c>
      <c r="B56" s="504">
        <v>1</v>
      </c>
      <c r="C56" s="472">
        <v>1</v>
      </c>
      <c r="D56" s="514">
        <v>92</v>
      </c>
      <c r="H56" s="411"/>
      <c r="I56" s="411"/>
    </row>
    <row r="57" spans="1:9" ht="15" customHeight="1" x14ac:dyDescent="0.25">
      <c r="A57" s="504">
        <v>1</v>
      </c>
      <c r="B57" s="504">
        <v>1</v>
      </c>
      <c r="C57" s="472">
        <v>1</v>
      </c>
      <c r="D57" s="514">
        <v>93</v>
      </c>
      <c r="H57" s="411"/>
      <c r="I57" s="411"/>
    </row>
    <row r="58" spans="1:9" x14ac:dyDescent="0.25">
      <c r="A58" s="504">
        <v>1</v>
      </c>
      <c r="B58" s="504">
        <v>1</v>
      </c>
      <c r="C58" s="472">
        <v>1</v>
      </c>
      <c r="D58" s="514">
        <v>94</v>
      </c>
      <c r="H58" s="411"/>
    </row>
    <row r="59" spans="1:9" ht="15.75" thickBot="1" x14ac:dyDescent="0.3">
      <c r="A59" s="516">
        <v>1</v>
      </c>
      <c r="B59" s="516">
        <v>1</v>
      </c>
      <c r="C59" s="476">
        <v>1</v>
      </c>
      <c r="D59" s="517">
        <v>95</v>
      </c>
      <c r="H59" s="411"/>
    </row>
    <row r="60" spans="1:9" x14ac:dyDescent="0.25">
      <c r="H60" s="411"/>
    </row>
    <row r="61" spans="1:9" ht="15.75" thickBot="1" x14ac:dyDescent="0.3">
      <c r="H61" s="411"/>
    </row>
    <row r="62" spans="1:9" ht="15.75" thickBot="1" x14ac:dyDescent="0.3">
      <c r="A62" s="1561" t="s">
        <v>1553</v>
      </c>
      <c r="B62" s="1561"/>
      <c r="C62" s="1561"/>
      <c r="D62" s="1561"/>
      <c r="H62" s="411"/>
    </row>
    <row r="63" spans="1:9" ht="48.75" thickBot="1" x14ac:dyDescent="0.3">
      <c r="A63" s="467" t="s">
        <v>1540</v>
      </c>
      <c r="B63" s="467" t="s">
        <v>1541</v>
      </c>
      <c r="C63" s="468" t="s">
        <v>1583</v>
      </c>
      <c r="D63" s="467" t="s">
        <v>1542</v>
      </c>
      <c r="H63" s="411"/>
    </row>
    <row r="64" spans="1:9" x14ac:dyDescent="0.25">
      <c r="A64" s="508">
        <v>0.75</v>
      </c>
      <c r="B64" s="506">
        <v>1</v>
      </c>
      <c r="C64" s="469">
        <v>1</v>
      </c>
      <c r="D64" s="499">
        <v>102</v>
      </c>
      <c r="H64" s="411"/>
    </row>
    <row r="65" spans="1:8" x14ac:dyDescent="0.25">
      <c r="A65" s="504">
        <v>0.85</v>
      </c>
      <c r="B65" s="504">
        <v>1</v>
      </c>
      <c r="C65" s="472">
        <v>1</v>
      </c>
      <c r="D65" s="514">
        <v>113</v>
      </c>
      <c r="H65" s="411"/>
    </row>
    <row r="66" spans="1:8" x14ac:dyDescent="0.25">
      <c r="A66" s="503">
        <v>0.88</v>
      </c>
      <c r="B66" s="504">
        <v>0.76</v>
      </c>
      <c r="C66" s="472">
        <v>1</v>
      </c>
      <c r="D66" s="500">
        <v>98</v>
      </c>
      <c r="H66" s="411"/>
    </row>
    <row r="67" spans="1:8" x14ac:dyDescent="0.25">
      <c r="A67" s="504">
        <v>1</v>
      </c>
      <c r="B67" s="504">
        <v>1</v>
      </c>
      <c r="C67" s="472">
        <v>1</v>
      </c>
      <c r="D67" s="500">
        <v>108</v>
      </c>
      <c r="H67" s="411"/>
    </row>
    <row r="68" spans="1:8" x14ac:dyDescent="0.25">
      <c r="A68" s="503">
        <v>1</v>
      </c>
      <c r="B68" s="501">
        <v>1</v>
      </c>
      <c r="C68" s="472">
        <v>1</v>
      </c>
      <c r="D68" s="500">
        <v>103</v>
      </c>
      <c r="H68" s="411"/>
    </row>
    <row r="69" spans="1:8" x14ac:dyDescent="0.25">
      <c r="A69" s="504">
        <v>1</v>
      </c>
      <c r="B69" s="504">
        <v>1</v>
      </c>
      <c r="C69" s="472">
        <v>1</v>
      </c>
      <c r="D69" s="514">
        <v>111</v>
      </c>
      <c r="H69" s="411"/>
    </row>
    <row r="70" spans="1:8" x14ac:dyDescent="0.25">
      <c r="A70" s="503">
        <v>1</v>
      </c>
      <c r="B70" s="501">
        <v>1</v>
      </c>
      <c r="C70" s="472">
        <v>1</v>
      </c>
      <c r="D70" s="500">
        <v>107</v>
      </c>
      <c r="H70" s="411"/>
    </row>
    <row r="71" spans="1:8" x14ac:dyDescent="0.25">
      <c r="A71" s="505">
        <v>1</v>
      </c>
      <c r="B71" s="504">
        <v>1</v>
      </c>
      <c r="C71" s="472">
        <v>1</v>
      </c>
      <c r="D71" s="514">
        <v>99</v>
      </c>
      <c r="H71" s="411"/>
    </row>
    <row r="72" spans="1:8" x14ac:dyDescent="0.25">
      <c r="A72" s="503">
        <v>1</v>
      </c>
      <c r="B72" s="501">
        <v>1</v>
      </c>
      <c r="C72" s="472">
        <v>1</v>
      </c>
      <c r="D72" s="500">
        <v>100</v>
      </c>
      <c r="H72" s="411"/>
    </row>
    <row r="73" spans="1:8" x14ac:dyDescent="0.25">
      <c r="A73" s="503">
        <v>1</v>
      </c>
      <c r="B73" s="501">
        <v>1</v>
      </c>
      <c r="C73" s="472">
        <v>1</v>
      </c>
      <c r="D73" s="500">
        <v>101</v>
      </c>
      <c r="H73" s="411"/>
    </row>
    <row r="74" spans="1:8" x14ac:dyDescent="0.25">
      <c r="A74" s="503">
        <v>1</v>
      </c>
      <c r="B74" s="501">
        <v>1</v>
      </c>
      <c r="C74" s="472">
        <v>1</v>
      </c>
      <c r="D74" s="500">
        <v>104</v>
      </c>
      <c r="H74" s="411"/>
    </row>
    <row r="75" spans="1:8" x14ac:dyDescent="0.25">
      <c r="A75" s="504">
        <v>1</v>
      </c>
      <c r="B75" s="505">
        <v>1</v>
      </c>
      <c r="C75" s="472">
        <v>1</v>
      </c>
      <c r="D75" s="514">
        <v>109</v>
      </c>
      <c r="H75" s="411"/>
    </row>
    <row r="76" spans="1:8" x14ac:dyDescent="0.25">
      <c r="A76" s="504">
        <v>1</v>
      </c>
      <c r="B76" s="504">
        <v>0.74</v>
      </c>
      <c r="C76" s="472">
        <v>1</v>
      </c>
      <c r="D76" s="514">
        <v>112</v>
      </c>
    </row>
    <row r="77" spans="1:8" ht="15.75" thickBot="1" x14ac:dyDescent="0.3">
      <c r="A77" s="516">
        <v>1</v>
      </c>
      <c r="B77" s="516">
        <v>1</v>
      </c>
      <c r="C77" s="476">
        <v>1</v>
      </c>
      <c r="D77" s="517">
        <v>114</v>
      </c>
    </row>
    <row r="80" spans="1:8" ht="15.75" thickBot="1" x14ac:dyDescent="0.3"/>
    <row r="81" spans="1:8" ht="15.75" thickBot="1" x14ac:dyDescent="0.3">
      <c r="A81" s="1561" t="s">
        <v>1554</v>
      </c>
      <c r="B81" s="1561"/>
      <c r="C81" s="1561"/>
      <c r="D81" s="1561"/>
    </row>
    <row r="82" spans="1:8" ht="48.75" thickBot="1" x14ac:dyDescent="0.3">
      <c r="A82" s="467" t="s">
        <v>1540</v>
      </c>
      <c r="B82" s="467" t="s">
        <v>1541</v>
      </c>
      <c r="C82" s="468" t="s">
        <v>1583</v>
      </c>
      <c r="D82" s="467" t="s">
        <v>1542</v>
      </c>
    </row>
    <row r="83" spans="1:8" x14ac:dyDescent="0.25">
      <c r="A83" s="469">
        <v>0.2</v>
      </c>
      <c r="B83" s="469">
        <v>1</v>
      </c>
      <c r="C83" s="469">
        <v>1</v>
      </c>
      <c r="D83" s="513">
        <v>42</v>
      </c>
    </row>
    <row r="84" spans="1:8" x14ac:dyDescent="0.25">
      <c r="A84" s="472">
        <v>0.33</v>
      </c>
      <c r="B84" s="472">
        <v>1</v>
      </c>
      <c r="C84" s="472">
        <v>1</v>
      </c>
      <c r="D84" s="514">
        <v>44</v>
      </c>
    </row>
    <row r="85" spans="1:8" x14ac:dyDescent="0.25">
      <c r="A85" s="472">
        <v>0.83</v>
      </c>
      <c r="B85" s="472">
        <v>1</v>
      </c>
      <c r="C85" s="472">
        <v>1</v>
      </c>
      <c r="D85" s="514">
        <v>43</v>
      </c>
    </row>
    <row r="86" spans="1:8" x14ac:dyDescent="0.25">
      <c r="A86" s="503">
        <v>0.9</v>
      </c>
      <c r="B86" s="472">
        <v>1</v>
      </c>
      <c r="C86" s="472">
        <v>1</v>
      </c>
      <c r="D86" s="500">
        <v>30</v>
      </c>
    </row>
    <row r="87" spans="1:8" x14ac:dyDescent="0.25">
      <c r="A87" s="472">
        <v>0.9</v>
      </c>
      <c r="B87" s="472">
        <v>1</v>
      </c>
      <c r="C87" s="472">
        <v>1</v>
      </c>
      <c r="D87" s="514">
        <v>35</v>
      </c>
    </row>
    <row r="88" spans="1:8" x14ac:dyDescent="0.25">
      <c r="A88" s="503">
        <v>0.95</v>
      </c>
      <c r="B88" s="472">
        <v>1</v>
      </c>
      <c r="C88" s="472">
        <v>1</v>
      </c>
      <c r="D88" s="500">
        <v>36</v>
      </c>
    </row>
    <row r="89" spans="1:8" x14ac:dyDescent="0.25">
      <c r="A89" s="503">
        <v>0.95</v>
      </c>
      <c r="B89" s="472">
        <v>1</v>
      </c>
      <c r="C89" s="472">
        <v>1</v>
      </c>
      <c r="D89" s="500">
        <v>40</v>
      </c>
    </row>
    <row r="90" spans="1:8" x14ac:dyDescent="0.25">
      <c r="A90" s="472">
        <v>0.95</v>
      </c>
      <c r="B90" s="472">
        <v>1</v>
      </c>
      <c r="C90" s="472">
        <v>1</v>
      </c>
      <c r="D90" s="514">
        <v>47</v>
      </c>
    </row>
    <row r="91" spans="1:8" x14ac:dyDescent="0.25">
      <c r="A91" s="472">
        <v>0.97</v>
      </c>
      <c r="B91" s="472">
        <v>1</v>
      </c>
      <c r="C91" s="472">
        <v>1</v>
      </c>
      <c r="D91" s="500">
        <v>32</v>
      </c>
    </row>
    <row r="92" spans="1:8" x14ac:dyDescent="0.25">
      <c r="A92" s="472">
        <v>0.97</v>
      </c>
      <c r="B92" s="472">
        <v>1</v>
      </c>
      <c r="C92" s="472">
        <v>1</v>
      </c>
      <c r="D92" s="514">
        <v>33</v>
      </c>
    </row>
    <row r="93" spans="1:8" x14ac:dyDescent="0.25">
      <c r="A93" s="503">
        <v>0.97</v>
      </c>
      <c r="B93" s="472">
        <v>1</v>
      </c>
      <c r="C93" s="472">
        <v>1</v>
      </c>
      <c r="D93" s="500">
        <v>39</v>
      </c>
    </row>
    <row r="94" spans="1:8" x14ac:dyDescent="0.25">
      <c r="A94" s="503">
        <v>1</v>
      </c>
      <c r="B94" s="472">
        <v>1</v>
      </c>
      <c r="C94" s="472">
        <v>1</v>
      </c>
      <c r="D94" s="500">
        <v>31</v>
      </c>
    </row>
    <row r="95" spans="1:8" x14ac:dyDescent="0.25">
      <c r="A95" s="503">
        <v>1</v>
      </c>
      <c r="B95" s="472">
        <v>1</v>
      </c>
      <c r="C95" s="472">
        <v>1</v>
      </c>
      <c r="D95" s="500">
        <v>34</v>
      </c>
    </row>
    <row r="96" spans="1:8" x14ac:dyDescent="0.25">
      <c r="A96" s="484">
        <v>1</v>
      </c>
      <c r="B96" s="472">
        <v>1</v>
      </c>
      <c r="C96" s="472">
        <v>1</v>
      </c>
      <c r="D96" s="514">
        <v>37</v>
      </c>
      <c r="H96" s="411"/>
    </row>
    <row r="97" spans="1:8" x14ac:dyDescent="0.25">
      <c r="A97" s="503">
        <v>1</v>
      </c>
      <c r="B97" s="472">
        <v>1</v>
      </c>
      <c r="C97" s="472">
        <v>1</v>
      </c>
      <c r="D97" s="500">
        <v>38</v>
      </c>
      <c r="H97" s="411"/>
    </row>
    <row r="98" spans="1:8" x14ac:dyDescent="0.25">
      <c r="A98" s="472">
        <v>1</v>
      </c>
      <c r="B98" s="472">
        <v>1</v>
      </c>
      <c r="C98" s="472">
        <v>1</v>
      </c>
      <c r="D98" s="514">
        <v>41</v>
      </c>
      <c r="H98" s="411"/>
    </row>
    <row r="99" spans="1:8" x14ac:dyDescent="0.25">
      <c r="A99" s="472">
        <v>1</v>
      </c>
      <c r="B99" s="472">
        <v>1</v>
      </c>
      <c r="C99" s="472">
        <v>1</v>
      </c>
      <c r="D99" s="514">
        <v>45</v>
      </c>
    </row>
    <row r="100" spans="1:8" x14ac:dyDescent="0.25">
      <c r="A100" s="472">
        <v>1</v>
      </c>
      <c r="B100" s="472">
        <v>1</v>
      </c>
      <c r="C100" s="472">
        <v>1</v>
      </c>
      <c r="D100" s="514">
        <v>46</v>
      </c>
    </row>
    <row r="101" spans="1:8" x14ac:dyDescent="0.25">
      <c r="A101" s="504">
        <v>1</v>
      </c>
      <c r="B101" s="472">
        <v>1</v>
      </c>
      <c r="C101" s="472">
        <v>1</v>
      </c>
      <c r="D101" s="514">
        <v>48</v>
      </c>
    </row>
    <row r="102" spans="1:8" x14ac:dyDescent="0.25">
      <c r="A102" s="504">
        <v>1</v>
      </c>
      <c r="B102" s="472">
        <v>1</v>
      </c>
      <c r="C102" s="472">
        <v>1</v>
      </c>
      <c r="D102" s="514">
        <v>49</v>
      </c>
    </row>
    <row r="103" spans="1:8" x14ac:dyDescent="0.25">
      <c r="A103" s="504">
        <v>1</v>
      </c>
      <c r="B103" s="472">
        <v>1</v>
      </c>
      <c r="C103" s="472">
        <v>1</v>
      </c>
      <c r="D103" s="514">
        <v>50</v>
      </c>
    </row>
    <row r="104" spans="1:8" x14ac:dyDescent="0.25">
      <c r="A104" s="504">
        <v>1</v>
      </c>
      <c r="B104" s="472">
        <v>1</v>
      </c>
      <c r="C104" s="472">
        <v>1</v>
      </c>
      <c r="D104" s="514">
        <v>51</v>
      </c>
    </row>
    <row r="105" spans="1:8" x14ac:dyDescent="0.25">
      <c r="A105" s="504">
        <v>1</v>
      </c>
      <c r="B105" s="504">
        <v>0.93</v>
      </c>
      <c r="C105" s="472">
        <v>1</v>
      </c>
      <c r="D105" s="514">
        <v>52</v>
      </c>
    </row>
    <row r="106" spans="1:8" x14ac:dyDescent="0.25">
      <c r="A106" s="504">
        <v>1</v>
      </c>
      <c r="B106" s="504">
        <v>1</v>
      </c>
      <c r="C106" s="472">
        <v>1</v>
      </c>
      <c r="D106" s="514">
        <v>53</v>
      </c>
    </row>
    <row r="107" spans="1:8" ht="15.75" thickBot="1" x14ac:dyDescent="0.3">
      <c r="A107" s="516">
        <v>1</v>
      </c>
      <c r="B107" s="516">
        <v>1</v>
      </c>
      <c r="C107" s="512">
        <v>1</v>
      </c>
      <c r="D107" s="515">
        <v>54</v>
      </c>
    </row>
    <row r="109" spans="1:8" ht="15.75" thickBot="1" x14ac:dyDescent="0.3"/>
    <row r="110" spans="1:8" ht="25.5" customHeight="1" thickBot="1" x14ac:dyDescent="0.3">
      <c r="A110" s="1561" t="s">
        <v>1555</v>
      </c>
      <c r="B110" s="1561"/>
      <c r="C110" s="1561"/>
      <c r="D110" s="1561"/>
    </row>
    <row r="111" spans="1:8" ht="48.75" thickBot="1" x14ac:dyDescent="0.3">
      <c r="A111" s="467" t="s">
        <v>1540</v>
      </c>
      <c r="B111" s="467" t="s">
        <v>1541</v>
      </c>
      <c r="C111" s="468" t="s">
        <v>1583</v>
      </c>
      <c r="D111" s="467" t="s">
        <v>1542</v>
      </c>
    </row>
    <row r="112" spans="1:8" x14ac:dyDescent="0.25">
      <c r="A112" s="508">
        <v>0.46</v>
      </c>
      <c r="B112" s="469">
        <v>0.99</v>
      </c>
      <c r="C112" s="469">
        <v>1</v>
      </c>
      <c r="D112" s="499">
        <v>4</v>
      </c>
    </row>
    <row r="113" spans="1:4" x14ac:dyDescent="0.25">
      <c r="A113" s="503">
        <v>0.54</v>
      </c>
      <c r="B113" s="501">
        <v>1</v>
      </c>
      <c r="C113" s="472">
        <v>1</v>
      </c>
      <c r="D113" s="500">
        <v>11</v>
      </c>
    </row>
    <row r="114" spans="1:4" ht="15" customHeight="1" x14ac:dyDescent="0.25">
      <c r="A114" s="472">
        <v>0.67</v>
      </c>
      <c r="B114" s="472">
        <v>0.93</v>
      </c>
      <c r="C114" s="472">
        <v>1</v>
      </c>
      <c r="D114" s="514">
        <v>2</v>
      </c>
    </row>
    <row r="115" spans="1:4" x14ac:dyDescent="0.25">
      <c r="A115" s="472">
        <v>0.67</v>
      </c>
      <c r="B115" s="472">
        <v>0.55000000000000004</v>
      </c>
      <c r="C115" s="472">
        <v>1</v>
      </c>
      <c r="D115" s="514">
        <v>5</v>
      </c>
    </row>
    <row r="116" spans="1:4" x14ac:dyDescent="0.25">
      <c r="A116" s="472">
        <v>0.89</v>
      </c>
      <c r="B116" s="472">
        <v>0.96</v>
      </c>
      <c r="C116" s="472">
        <v>1</v>
      </c>
      <c r="D116" s="514">
        <v>8</v>
      </c>
    </row>
    <row r="117" spans="1:4" x14ac:dyDescent="0.25">
      <c r="A117" s="472">
        <v>0.91</v>
      </c>
      <c r="B117" s="472">
        <v>0.87</v>
      </c>
      <c r="C117" s="472">
        <v>1</v>
      </c>
      <c r="D117" s="500">
        <v>9</v>
      </c>
    </row>
    <row r="118" spans="1:4" x14ac:dyDescent="0.25">
      <c r="A118" s="472">
        <v>1</v>
      </c>
      <c r="B118" s="472">
        <v>1</v>
      </c>
      <c r="C118" s="472">
        <v>1</v>
      </c>
      <c r="D118" s="514">
        <v>1</v>
      </c>
    </row>
    <row r="119" spans="1:4" x14ac:dyDescent="0.25">
      <c r="A119" s="472">
        <v>1</v>
      </c>
      <c r="B119" s="472">
        <v>0.99</v>
      </c>
      <c r="C119" s="472">
        <v>1</v>
      </c>
      <c r="D119" s="514">
        <v>3</v>
      </c>
    </row>
    <row r="120" spans="1:4" ht="15" customHeight="1" x14ac:dyDescent="0.25">
      <c r="A120" s="503">
        <v>1</v>
      </c>
      <c r="B120" s="501">
        <v>1</v>
      </c>
      <c r="C120" s="472">
        <v>1</v>
      </c>
      <c r="D120" s="500">
        <v>6</v>
      </c>
    </row>
    <row r="121" spans="1:4" x14ac:dyDescent="0.25">
      <c r="A121" s="503">
        <v>1</v>
      </c>
      <c r="B121" s="501">
        <v>1</v>
      </c>
      <c r="C121" s="472">
        <v>1</v>
      </c>
      <c r="D121" s="500">
        <v>7</v>
      </c>
    </row>
    <row r="122" spans="1:4" ht="15.75" thickBot="1" x14ac:dyDescent="0.3">
      <c r="A122" s="476">
        <v>1</v>
      </c>
      <c r="B122" s="476">
        <v>0.13</v>
      </c>
      <c r="C122" s="512">
        <v>1</v>
      </c>
      <c r="D122" s="515">
        <v>10</v>
      </c>
    </row>
    <row r="123" spans="1:4" ht="15" customHeight="1" x14ac:dyDescent="0.25"/>
    <row r="124" spans="1:4" ht="15.75" thickBot="1" x14ac:dyDescent="0.3"/>
    <row r="125" spans="1:4" ht="15" customHeight="1" thickBot="1" x14ac:dyDescent="0.3">
      <c r="A125" s="1561" t="s">
        <v>1556</v>
      </c>
      <c r="B125" s="1561"/>
      <c r="C125" s="1561"/>
      <c r="D125" s="1561"/>
    </row>
    <row r="126" spans="1:4" ht="33.75" customHeight="1" thickBot="1" x14ac:dyDescent="0.3">
      <c r="A126" s="467" t="s">
        <v>1540</v>
      </c>
      <c r="B126" s="467" t="s">
        <v>1541</v>
      </c>
      <c r="C126" s="468" t="s">
        <v>1583</v>
      </c>
      <c r="D126" s="467" t="s">
        <v>1542</v>
      </c>
    </row>
    <row r="127" spans="1:4" x14ac:dyDescent="0.25">
      <c r="A127" s="469">
        <v>0.5</v>
      </c>
      <c r="B127" s="469">
        <v>1</v>
      </c>
      <c r="C127" s="469">
        <v>1</v>
      </c>
      <c r="D127" s="499">
        <v>131</v>
      </c>
    </row>
    <row r="128" spans="1:4" ht="15" customHeight="1" x14ac:dyDescent="0.25">
      <c r="A128" s="504">
        <v>0.5</v>
      </c>
      <c r="B128" s="504"/>
      <c r="C128" s="472">
        <v>1</v>
      </c>
      <c r="D128" s="514">
        <v>140</v>
      </c>
    </row>
    <row r="129" spans="1:4" x14ac:dyDescent="0.25">
      <c r="A129" s="472">
        <v>0.77</v>
      </c>
      <c r="B129" s="472">
        <v>0.99</v>
      </c>
      <c r="C129" s="472">
        <v>1</v>
      </c>
      <c r="D129" s="514">
        <v>128</v>
      </c>
    </row>
    <row r="130" spans="1:4" x14ac:dyDescent="0.25">
      <c r="A130" s="504">
        <v>0.8</v>
      </c>
      <c r="B130" s="504"/>
      <c r="C130" s="472">
        <v>1</v>
      </c>
      <c r="D130" s="514">
        <v>138</v>
      </c>
    </row>
    <row r="131" spans="1:4" ht="15" customHeight="1" x14ac:dyDescent="0.25">
      <c r="A131" s="484">
        <v>0.91</v>
      </c>
      <c r="B131" s="472">
        <v>1</v>
      </c>
      <c r="C131" s="472">
        <v>1</v>
      </c>
      <c r="D131" s="514">
        <v>135</v>
      </c>
    </row>
    <row r="132" spans="1:4" x14ac:dyDescent="0.25">
      <c r="A132" s="472">
        <v>0.94</v>
      </c>
      <c r="B132" s="472">
        <v>0.96</v>
      </c>
      <c r="C132" s="472">
        <v>1</v>
      </c>
      <c r="D132" s="514">
        <v>132</v>
      </c>
    </row>
    <row r="133" spans="1:4" ht="15" customHeight="1" x14ac:dyDescent="0.25">
      <c r="A133" s="472">
        <v>1</v>
      </c>
      <c r="B133" s="472">
        <v>0.76</v>
      </c>
      <c r="C133" s="472">
        <v>1</v>
      </c>
      <c r="D133" s="514">
        <v>124</v>
      </c>
    </row>
    <row r="134" spans="1:4" x14ac:dyDescent="0.25">
      <c r="A134" s="472">
        <v>1</v>
      </c>
      <c r="B134" s="472">
        <v>0.86</v>
      </c>
      <c r="C134" s="472">
        <v>1</v>
      </c>
      <c r="D134" s="514">
        <v>125</v>
      </c>
    </row>
    <row r="135" spans="1:4" ht="15" customHeight="1" x14ac:dyDescent="0.25">
      <c r="A135" s="503">
        <v>1</v>
      </c>
      <c r="B135" s="472">
        <v>1</v>
      </c>
      <c r="C135" s="472">
        <v>1</v>
      </c>
      <c r="D135" s="500">
        <v>129</v>
      </c>
    </row>
    <row r="136" spans="1:4" ht="14.45" customHeight="1" x14ac:dyDescent="0.25">
      <c r="A136" s="472">
        <v>1</v>
      </c>
      <c r="B136" s="472">
        <v>1</v>
      </c>
      <c r="C136" s="472">
        <v>1</v>
      </c>
      <c r="D136" s="514">
        <v>130</v>
      </c>
    </row>
    <row r="137" spans="1:4" x14ac:dyDescent="0.25">
      <c r="A137" s="503">
        <v>1</v>
      </c>
      <c r="B137" s="501">
        <v>0.9</v>
      </c>
      <c r="C137" s="472">
        <v>1</v>
      </c>
      <c r="D137" s="500" t="s">
        <v>1557</v>
      </c>
    </row>
    <row r="138" spans="1:4" ht="15" customHeight="1" x14ac:dyDescent="0.25">
      <c r="A138" s="472">
        <v>1</v>
      </c>
      <c r="B138" s="472">
        <v>1</v>
      </c>
      <c r="C138" s="472">
        <v>1</v>
      </c>
      <c r="D138" s="500" t="s">
        <v>1558</v>
      </c>
    </row>
    <row r="139" spans="1:4" x14ac:dyDescent="0.25">
      <c r="A139" s="472">
        <v>1</v>
      </c>
      <c r="B139" s="472">
        <v>0.97</v>
      </c>
      <c r="C139" s="472">
        <v>1</v>
      </c>
      <c r="D139" s="514" t="s">
        <v>1559</v>
      </c>
    </row>
    <row r="140" spans="1:4" ht="15" customHeight="1" x14ac:dyDescent="0.25">
      <c r="A140" s="503">
        <v>1</v>
      </c>
      <c r="B140" s="501">
        <v>0.95</v>
      </c>
      <c r="C140" s="472">
        <v>1</v>
      </c>
      <c r="D140" s="500">
        <v>133</v>
      </c>
    </row>
    <row r="141" spans="1:4" x14ac:dyDescent="0.25">
      <c r="A141" s="503">
        <v>1</v>
      </c>
      <c r="B141" s="501">
        <v>0.53</v>
      </c>
      <c r="C141" s="472">
        <v>1</v>
      </c>
      <c r="D141" s="500" t="s">
        <v>1560</v>
      </c>
    </row>
    <row r="142" spans="1:4" ht="15" customHeight="1" x14ac:dyDescent="0.25">
      <c r="A142" s="503">
        <v>1</v>
      </c>
      <c r="B142" s="501">
        <v>0.96</v>
      </c>
      <c r="C142" s="472">
        <v>1</v>
      </c>
      <c r="D142" s="500">
        <v>134</v>
      </c>
    </row>
    <row r="143" spans="1:4" x14ac:dyDescent="0.25">
      <c r="A143" s="503">
        <v>1</v>
      </c>
      <c r="B143" s="501">
        <v>1</v>
      </c>
      <c r="C143" s="472">
        <v>1</v>
      </c>
      <c r="D143" s="500">
        <v>136</v>
      </c>
    </row>
    <row r="144" spans="1:4" ht="15" customHeight="1" x14ac:dyDescent="0.25">
      <c r="A144" s="472">
        <v>1</v>
      </c>
      <c r="B144" s="484">
        <v>0.88</v>
      </c>
      <c r="C144" s="472">
        <v>1</v>
      </c>
      <c r="D144" s="514">
        <v>137</v>
      </c>
    </row>
    <row r="145" spans="1:4" ht="15" customHeight="1" x14ac:dyDescent="0.25">
      <c r="A145" s="472">
        <v>1</v>
      </c>
      <c r="B145" s="472">
        <v>0.91</v>
      </c>
      <c r="C145" s="472">
        <v>1</v>
      </c>
      <c r="D145" s="514" t="s">
        <v>1561</v>
      </c>
    </row>
    <row r="146" spans="1:4" x14ac:dyDescent="0.25">
      <c r="A146" s="472">
        <v>1</v>
      </c>
      <c r="B146" s="472">
        <v>0.97</v>
      </c>
      <c r="C146" s="472">
        <v>1</v>
      </c>
      <c r="D146" s="514">
        <v>126</v>
      </c>
    </row>
    <row r="147" spans="1:4" x14ac:dyDescent="0.25">
      <c r="A147" s="504">
        <v>1</v>
      </c>
      <c r="B147" s="504">
        <v>0.97</v>
      </c>
      <c r="C147" s="472">
        <v>1</v>
      </c>
      <c r="D147" s="514">
        <v>127</v>
      </c>
    </row>
    <row r="148" spans="1:4" ht="15" customHeight="1" x14ac:dyDescent="0.25">
      <c r="A148" s="504">
        <v>1</v>
      </c>
      <c r="B148" s="504">
        <v>0.94</v>
      </c>
      <c r="C148" s="472">
        <v>1</v>
      </c>
      <c r="D148" s="514">
        <v>139</v>
      </c>
    </row>
    <row r="149" spans="1:4" ht="15.75" thickBot="1" x14ac:dyDescent="0.3">
      <c r="A149" s="516">
        <v>1</v>
      </c>
      <c r="B149" s="516">
        <v>1</v>
      </c>
      <c r="C149" s="512">
        <v>1</v>
      </c>
      <c r="D149" s="515">
        <v>141</v>
      </c>
    </row>
  </sheetData>
  <sortState ref="A111:D121">
    <sortCondition ref="A111"/>
  </sortState>
  <mergeCells count="8">
    <mergeCell ref="A2:D2"/>
    <mergeCell ref="A15:D15"/>
    <mergeCell ref="A30:D30"/>
    <mergeCell ref="A125:D125"/>
    <mergeCell ref="A110:D110"/>
    <mergeCell ref="A81:D81"/>
    <mergeCell ref="A62:D62"/>
    <mergeCell ref="A43:D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B113"/>
  <sheetViews>
    <sheetView showGridLines="0" topLeftCell="F1" zoomScale="80" zoomScaleNormal="80" workbookViewId="0">
      <selection activeCell="R9" sqref="R9"/>
    </sheetView>
  </sheetViews>
  <sheetFormatPr baseColWidth="10" defaultColWidth="0" defaultRowHeight="12.75" customHeight="1" zeroHeight="1" x14ac:dyDescent="0.25"/>
  <cols>
    <col min="1" max="1" width="23.85546875" style="2" customWidth="1"/>
    <col min="2" max="2" width="42" style="2" customWidth="1"/>
    <col min="3" max="3" width="23.7109375" style="2" customWidth="1"/>
    <col min="4" max="4" width="16.28515625" style="2" customWidth="1"/>
    <col min="5" max="5" width="16.7109375" style="2" customWidth="1"/>
    <col min="6" max="6" width="13.5703125" style="100" customWidth="1"/>
    <col min="7" max="7" width="29.5703125" style="2" customWidth="1"/>
    <col min="8" max="8" width="26" style="1" customWidth="1"/>
    <col min="9" max="9" width="20.28515625" style="5" customWidth="1"/>
    <col min="10" max="10" width="18.28515625" style="5" customWidth="1"/>
    <col min="11" max="11" width="14.140625" style="359" customWidth="1"/>
    <col min="12" max="12" width="32.7109375" style="2" customWidth="1"/>
    <col min="13" max="13" width="34" style="2" customWidth="1"/>
    <col min="14" max="14" width="16.28515625" style="2" customWidth="1"/>
    <col min="15" max="16" width="16.28515625" style="5" customWidth="1"/>
    <col min="17" max="17" width="14.7109375" style="359" customWidth="1"/>
    <col min="18" max="18" width="14.28515625" style="2" customWidth="1"/>
    <col min="19" max="19" width="20.7109375" style="1" customWidth="1"/>
    <col min="20" max="20" width="11.42578125" style="2" customWidth="1"/>
    <col min="21" max="256" width="11.42578125" style="2" hidden="1"/>
    <col min="257" max="257" width="23.85546875" style="2" customWidth="1"/>
    <col min="258" max="258" width="42" style="2" customWidth="1"/>
    <col min="259" max="259" width="23.7109375" style="2" customWidth="1"/>
    <col min="260" max="260" width="16.28515625" style="2" customWidth="1"/>
    <col min="261" max="261" width="16.7109375" style="2" customWidth="1"/>
    <col min="262" max="262" width="13.5703125" style="2" customWidth="1"/>
    <col min="263" max="263" width="29.5703125" style="2" customWidth="1"/>
    <col min="264" max="264" width="26" style="2" customWidth="1"/>
    <col min="265" max="265" width="20.28515625" style="2" customWidth="1"/>
    <col min="266" max="266" width="18.28515625" style="2" customWidth="1"/>
    <col min="267" max="267" width="14.140625" style="2" customWidth="1"/>
    <col min="268" max="268" width="32.7109375" style="2" customWidth="1"/>
    <col min="269" max="269" width="34" style="2" customWidth="1"/>
    <col min="270" max="272" width="16.28515625" style="2" customWidth="1"/>
    <col min="273" max="273" width="14.7109375" style="2" customWidth="1"/>
    <col min="274" max="274" width="14.28515625" style="2" customWidth="1"/>
    <col min="275" max="275" width="20.7109375" style="2" customWidth="1"/>
    <col min="276" max="276" width="11.42578125" style="2" customWidth="1"/>
    <col min="277" max="512" width="11.42578125" style="2" hidden="1"/>
    <col min="513" max="513" width="23.85546875" style="2" customWidth="1"/>
    <col min="514" max="514" width="42" style="2" customWidth="1"/>
    <col min="515" max="515" width="23.7109375" style="2" customWidth="1"/>
    <col min="516" max="516" width="16.28515625" style="2" customWidth="1"/>
    <col min="517" max="517" width="16.7109375" style="2" customWidth="1"/>
    <col min="518" max="518" width="13.5703125" style="2" customWidth="1"/>
    <col min="519" max="519" width="29.5703125" style="2" customWidth="1"/>
    <col min="520" max="520" width="26" style="2" customWidth="1"/>
    <col min="521" max="521" width="20.28515625" style="2" customWidth="1"/>
    <col min="522" max="522" width="18.28515625" style="2" customWidth="1"/>
    <col min="523" max="523" width="14.140625" style="2" customWidth="1"/>
    <col min="524" max="524" width="32.7109375" style="2" customWidth="1"/>
    <col min="525" max="525" width="34" style="2" customWidth="1"/>
    <col min="526" max="528" width="16.28515625" style="2" customWidth="1"/>
    <col min="529" max="529" width="14.7109375" style="2" customWidth="1"/>
    <col min="530" max="530" width="14.28515625" style="2" customWidth="1"/>
    <col min="531" max="531" width="20.7109375" style="2" customWidth="1"/>
    <col min="532" max="532" width="11.42578125" style="2" customWidth="1"/>
    <col min="533" max="768" width="11.42578125" style="2" hidden="1"/>
    <col min="769" max="769" width="23.85546875" style="2" customWidth="1"/>
    <col min="770" max="770" width="42" style="2" customWidth="1"/>
    <col min="771" max="771" width="23.7109375" style="2" customWidth="1"/>
    <col min="772" max="772" width="16.28515625" style="2" customWidth="1"/>
    <col min="773" max="773" width="16.7109375" style="2" customWidth="1"/>
    <col min="774" max="774" width="13.5703125" style="2" customWidth="1"/>
    <col min="775" max="775" width="29.5703125" style="2" customWidth="1"/>
    <col min="776" max="776" width="26" style="2" customWidth="1"/>
    <col min="777" max="777" width="20.28515625" style="2" customWidth="1"/>
    <col min="778" max="778" width="18.28515625" style="2" customWidth="1"/>
    <col min="779" max="779" width="14.140625" style="2" customWidth="1"/>
    <col min="780" max="780" width="32.7109375" style="2" customWidth="1"/>
    <col min="781" max="781" width="34" style="2" customWidth="1"/>
    <col min="782" max="784" width="16.28515625" style="2" customWidth="1"/>
    <col min="785" max="785" width="14.7109375" style="2" customWidth="1"/>
    <col min="786" max="786" width="14.28515625" style="2" customWidth="1"/>
    <col min="787" max="787" width="20.7109375" style="2" customWidth="1"/>
    <col min="788" max="788" width="11.42578125" style="2" customWidth="1"/>
    <col min="789" max="1024" width="11.42578125" style="2" hidden="1"/>
    <col min="1025" max="1025" width="23.85546875" style="2" customWidth="1"/>
    <col min="1026" max="1026" width="42" style="2" customWidth="1"/>
    <col min="1027" max="1027" width="23.7109375" style="2" customWidth="1"/>
    <col min="1028" max="1028" width="16.28515625" style="2" customWidth="1"/>
    <col min="1029" max="1029" width="16.7109375" style="2" customWidth="1"/>
    <col min="1030" max="1030" width="13.5703125" style="2" customWidth="1"/>
    <col min="1031" max="1031" width="29.5703125" style="2" customWidth="1"/>
    <col min="1032" max="1032" width="26" style="2" customWidth="1"/>
    <col min="1033" max="1033" width="20.28515625" style="2" customWidth="1"/>
    <col min="1034" max="1034" width="18.28515625" style="2" customWidth="1"/>
    <col min="1035" max="1035" width="14.140625" style="2" customWidth="1"/>
    <col min="1036" max="1036" width="32.7109375" style="2" customWidth="1"/>
    <col min="1037" max="1037" width="34" style="2" customWidth="1"/>
    <col min="1038" max="1040" width="16.28515625" style="2" customWidth="1"/>
    <col min="1041" max="1041" width="14.7109375" style="2" customWidth="1"/>
    <col min="1042" max="1042" width="14.28515625" style="2" customWidth="1"/>
    <col min="1043" max="1043" width="20.7109375" style="2" customWidth="1"/>
    <col min="1044" max="1044" width="11.42578125" style="2" customWidth="1"/>
    <col min="1045" max="1280" width="11.42578125" style="2" hidden="1"/>
    <col min="1281" max="1281" width="23.85546875" style="2" customWidth="1"/>
    <col min="1282" max="1282" width="42" style="2" customWidth="1"/>
    <col min="1283" max="1283" width="23.7109375" style="2" customWidth="1"/>
    <col min="1284" max="1284" width="16.28515625" style="2" customWidth="1"/>
    <col min="1285" max="1285" width="16.7109375" style="2" customWidth="1"/>
    <col min="1286" max="1286" width="13.5703125" style="2" customWidth="1"/>
    <col min="1287" max="1287" width="29.5703125" style="2" customWidth="1"/>
    <col min="1288" max="1288" width="26" style="2" customWidth="1"/>
    <col min="1289" max="1289" width="20.28515625" style="2" customWidth="1"/>
    <col min="1290" max="1290" width="18.28515625" style="2" customWidth="1"/>
    <col min="1291" max="1291" width="14.140625" style="2" customWidth="1"/>
    <col min="1292" max="1292" width="32.7109375" style="2" customWidth="1"/>
    <col min="1293" max="1293" width="34" style="2" customWidth="1"/>
    <col min="1294" max="1296" width="16.28515625" style="2" customWidth="1"/>
    <col min="1297" max="1297" width="14.7109375" style="2" customWidth="1"/>
    <col min="1298" max="1298" width="14.28515625" style="2" customWidth="1"/>
    <col min="1299" max="1299" width="20.7109375" style="2" customWidth="1"/>
    <col min="1300" max="1300" width="11.42578125" style="2" customWidth="1"/>
    <col min="1301" max="1536" width="11.42578125" style="2" hidden="1"/>
    <col min="1537" max="1537" width="23.85546875" style="2" customWidth="1"/>
    <col min="1538" max="1538" width="42" style="2" customWidth="1"/>
    <col min="1539" max="1539" width="23.7109375" style="2" customWidth="1"/>
    <col min="1540" max="1540" width="16.28515625" style="2" customWidth="1"/>
    <col min="1541" max="1541" width="16.7109375" style="2" customWidth="1"/>
    <col min="1542" max="1542" width="13.5703125" style="2" customWidth="1"/>
    <col min="1543" max="1543" width="29.5703125" style="2" customWidth="1"/>
    <col min="1544" max="1544" width="26" style="2" customWidth="1"/>
    <col min="1545" max="1545" width="20.28515625" style="2" customWidth="1"/>
    <col min="1546" max="1546" width="18.28515625" style="2" customWidth="1"/>
    <col min="1547" max="1547" width="14.140625" style="2" customWidth="1"/>
    <col min="1548" max="1548" width="32.7109375" style="2" customWidth="1"/>
    <col min="1549" max="1549" width="34" style="2" customWidth="1"/>
    <col min="1550" max="1552" width="16.28515625" style="2" customWidth="1"/>
    <col min="1553" max="1553" width="14.7109375" style="2" customWidth="1"/>
    <col min="1554" max="1554" width="14.28515625" style="2" customWidth="1"/>
    <col min="1555" max="1555" width="20.7109375" style="2" customWidth="1"/>
    <col min="1556" max="1556" width="11.42578125" style="2" customWidth="1"/>
    <col min="1557" max="1792" width="11.42578125" style="2" hidden="1"/>
    <col min="1793" max="1793" width="23.85546875" style="2" customWidth="1"/>
    <col min="1794" max="1794" width="42" style="2" customWidth="1"/>
    <col min="1795" max="1795" width="23.7109375" style="2" customWidth="1"/>
    <col min="1796" max="1796" width="16.28515625" style="2" customWidth="1"/>
    <col min="1797" max="1797" width="16.7109375" style="2" customWidth="1"/>
    <col min="1798" max="1798" width="13.5703125" style="2" customWidth="1"/>
    <col min="1799" max="1799" width="29.5703125" style="2" customWidth="1"/>
    <col min="1800" max="1800" width="26" style="2" customWidth="1"/>
    <col min="1801" max="1801" width="20.28515625" style="2" customWidth="1"/>
    <col min="1802" max="1802" width="18.28515625" style="2" customWidth="1"/>
    <col min="1803" max="1803" width="14.140625" style="2" customWidth="1"/>
    <col min="1804" max="1804" width="32.7109375" style="2" customWidth="1"/>
    <col min="1805" max="1805" width="34" style="2" customWidth="1"/>
    <col min="1806" max="1808" width="16.28515625" style="2" customWidth="1"/>
    <col min="1809" max="1809" width="14.7109375" style="2" customWidth="1"/>
    <col min="1810" max="1810" width="14.28515625" style="2" customWidth="1"/>
    <col min="1811" max="1811" width="20.7109375" style="2" customWidth="1"/>
    <col min="1812" max="1812" width="11.42578125" style="2" customWidth="1"/>
    <col min="1813" max="2048" width="11.42578125" style="2" hidden="1"/>
    <col min="2049" max="2049" width="23.85546875" style="2" customWidth="1"/>
    <col min="2050" max="2050" width="42" style="2" customWidth="1"/>
    <col min="2051" max="2051" width="23.7109375" style="2" customWidth="1"/>
    <col min="2052" max="2052" width="16.28515625" style="2" customWidth="1"/>
    <col min="2053" max="2053" width="16.7109375" style="2" customWidth="1"/>
    <col min="2054" max="2054" width="13.5703125" style="2" customWidth="1"/>
    <col min="2055" max="2055" width="29.5703125" style="2" customWidth="1"/>
    <col min="2056" max="2056" width="26" style="2" customWidth="1"/>
    <col min="2057" max="2057" width="20.28515625" style="2" customWidth="1"/>
    <col min="2058" max="2058" width="18.28515625" style="2" customWidth="1"/>
    <col min="2059" max="2059" width="14.140625" style="2" customWidth="1"/>
    <col min="2060" max="2060" width="32.7109375" style="2" customWidth="1"/>
    <col min="2061" max="2061" width="34" style="2" customWidth="1"/>
    <col min="2062" max="2064" width="16.28515625" style="2" customWidth="1"/>
    <col min="2065" max="2065" width="14.7109375" style="2" customWidth="1"/>
    <col min="2066" max="2066" width="14.28515625" style="2" customWidth="1"/>
    <col min="2067" max="2067" width="20.7109375" style="2" customWidth="1"/>
    <col min="2068" max="2068" width="11.42578125" style="2" customWidth="1"/>
    <col min="2069" max="2304" width="11.42578125" style="2" hidden="1"/>
    <col min="2305" max="2305" width="23.85546875" style="2" customWidth="1"/>
    <col min="2306" max="2306" width="42" style="2" customWidth="1"/>
    <col min="2307" max="2307" width="23.7109375" style="2" customWidth="1"/>
    <col min="2308" max="2308" width="16.28515625" style="2" customWidth="1"/>
    <col min="2309" max="2309" width="16.7109375" style="2" customWidth="1"/>
    <col min="2310" max="2310" width="13.5703125" style="2" customWidth="1"/>
    <col min="2311" max="2311" width="29.5703125" style="2" customWidth="1"/>
    <col min="2312" max="2312" width="26" style="2" customWidth="1"/>
    <col min="2313" max="2313" width="20.28515625" style="2" customWidth="1"/>
    <col min="2314" max="2314" width="18.28515625" style="2" customWidth="1"/>
    <col min="2315" max="2315" width="14.140625" style="2" customWidth="1"/>
    <col min="2316" max="2316" width="32.7109375" style="2" customWidth="1"/>
    <col min="2317" max="2317" width="34" style="2" customWidth="1"/>
    <col min="2318" max="2320" width="16.28515625" style="2" customWidth="1"/>
    <col min="2321" max="2321" width="14.7109375" style="2" customWidth="1"/>
    <col min="2322" max="2322" width="14.28515625" style="2" customWidth="1"/>
    <col min="2323" max="2323" width="20.7109375" style="2" customWidth="1"/>
    <col min="2324" max="2324" width="11.42578125" style="2" customWidth="1"/>
    <col min="2325" max="2560" width="11.42578125" style="2" hidden="1"/>
    <col min="2561" max="2561" width="23.85546875" style="2" customWidth="1"/>
    <col min="2562" max="2562" width="42" style="2" customWidth="1"/>
    <col min="2563" max="2563" width="23.7109375" style="2" customWidth="1"/>
    <col min="2564" max="2564" width="16.28515625" style="2" customWidth="1"/>
    <col min="2565" max="2565" width="16.7109375" style="2" customWidth="1"/>
    <col min="2566" max="2566" width="13.5703125" style="2" customWidth="1"/>
    <col min="2567" max="2567" width="29.5703125" style="2" customWidth="1"/>
    <col min="2568" max="2568" width="26" style="2" customWidth="1"/>
    <col min="2569" max="2569" width="20.28515625" style="2" customWidth="1"/>
    <col min="2570" max="2570" width="18.28515625" style="2" customWidth="1"/>
    <col min="2571" max="2571" width="14.140625" style="2" customWidth="1"/>
    <col min="2572" max="2572" width="32.7109375" style="2" customWidth="1"/>
    <col min="2573" max="2573" width="34" style="2" customWidth="1"/>
    <col min="2574" max="2576" width="16.28515625" style="2" customWidth="1"/>
    <col min="2577" max="2577" width="14.7109375" style="2" customWidth="1"/>
    <col min="2578" max="2578" width="14.28515625" style="2" customWidth="1"/>
    <col min="2579" max="2579" width="20.7109375" style="2" customWidth="1"/>
    <col min="2580" max="2580" width="11.42578125" style="2" customWidth="1"/>
    <col min="2581" max="2816" width="11.42578125" style="2" hidden="1"/>
    <col min="2817" max="2817" width="23.85546875" style="2" customWidth="1"/>
    <col min="2818" max="2818" width="42" style="2" customWidth="1"/>
    <col min="2819" max="2819" width="23.7109375" style="2" customWidth="1"/>
    <col min="2820" max="2820" width="16.28515625" style="2" customWidth="1"/>
    <col min="2821" max="2821" width="16.7109375" style="2" customWidth="1"/>
    <col min="2822" max="2822" width="13.5703125" style="2" customWidth="1"/>
    <col min="2823" max="2823" width="29.5703125" style="2" customWidth="1"/>
    <col min="2824" max="2824" width="26" style="2" customWidth="1"/>
    <col min="2825" max="2825" width="20.28515625" style="2" customWidth="1"/>
    <col min="2826" max="2826" width="18.28515625" style="2" customWidth="1"/>
    <col min="2827" max="2827" width="14.140625" style="2" customWidth="1"/>
    <col min="2828" max="2828" width="32.7109375" style="2" customWidth="1"/>
    <col min="2829" max="2829" width="34" style="2" customWidth="1"/>
    <col min="2830" max="2832" width="16.28515625" style="2" customWidth="1"/>
    <col min="2833" max="2833" width="14.7109375" style="2" customWidth="1"/>
    <col min="2834" max="2834" width="14.28515625" style="2" customWidth="1"/>
    <col min="2835" max="2835" width="20.7109375" style="2" customWidth="1"/>
    <col min="2836" max="2836" width="11.42578125" style="2" customWidth="1"/>
    <col min="2837" max="3072" width="11.42578125" style="2" hidden="1"/>
    <col min="3073" max="3073" width="23.85546875" style="2" customWidth="1"/>
    <col min="3074" max="3074" width="42" style="2" customWidth="1"/>
    <col min="3075" max="3075" width="23.7109375" style="2" customWidth="1"/>
    <col min="3076" max="3076" width="16.28515625" style="2" customWidth="1"/>
    <col min="3077" max="3077" width="16.7109375" style="2" customWidth="1"/>
    <col min="3078" max="3078" width="13.5703125" style="2" customWidth="1"/>
    <col min="3079" max="3079" width="29.5703125" style="2" customWidth="1"/>
    <col min="3080" max="3080" width="26" style="2" customWidth="1"/>
    <col min="3081" max="3081" width="20.28515625" style="2" customWidth="1"/>
    <col min="3082" max="3082" width="18.28515625" style="2" customWidth="1"/>
    <col min="3083" max="3083" width="14.140625" style="2" customWidth="1"/>
    <col min="3084" max="3084" width="32.7109375" style="2" customWidth="1"/>
    <col min="3085" max="3085" width="34" style="2" customWidth="1"/>
    <col min="3086" max="3088" width="16.28515625" style="2" customWidth="1"/>
    <col min="3089" max="3089" width="14.7109375" style="2" customWidth="1"/>
    <col min="3090" max="3090" width="14.28515625" style="2" customWidth="1"/>
    <col min="3091" max="3091" width="20.7109375" style="2" customWidth="1"/>
    <col min="3092" max="3092" width="11.42578125" style="2" customWidth="1"/>
    <col min="3093" max="3328" width="11.42578125" style="2" hidden="1"/>
    <col min="3329" max="3329" width="23.85546875" style="2" customWidth="1"/>
    <col min="3330" max="3330" width="42" style="2" customWidth="1"/>
    <col min="3331" max="3331" width="23.7109375" style="2" customWidth="1"/>
    <col min="3332" max="3332" width="16.28515625" style="2" customWidth="1"/>
    <col min="3333" max="3333" width="16.7109375" style="2" customWidth="1"/>
    <col min="3334" max="3334" width="13.5703125" style="2" customWidth="1"/>
    <col min="3335" max="3335" width="29.5703125" style="2" customWidth="1"/>
    <col min="3336" max="3336" width="26" style="2" customWidth="1"/>
    <col min="3337" max="3337" width="20.28515625" style="2" customWidth="1"/>
    <col min="3338" max="3338" width="18.28515625" style="2" customWidth="1"/>
    <col min="3339" max="3339" width="14.140625" style="2" customWidth="1"/>
    <col min="3340" max="3340" width="32.7109375" style="2" customWidth="1"/>
    <col min="3341" max="3341" width="34" style="2" customWidth="1"/>
    <col min="3342" max="3344" width="16.28515625" style="2" customWidth="1"/>
    <col min="3345" max="3345" width="14.7109375" style="2" customWidth="1"/>
    <col min="3346" max="3346" width="14.28515625" style="2" customWidth="1"/>
    <col min="3347" max="3347" width="20.7109375" style="2" customWidth="1"/>
    <col min="3348" max="3348" width="11.42578125" style="2" customWidth="1"/>
    <col min="3349" max="3584" width="11.42578125" style="2" hidden="1"/>
    <col min="3585" max="3585" width="23.85546875" style="2" customWidth="1"/>
    <col min="3586" max="3586" width="42" style="2" customWidth="1"/>
    <col min="3587" max="3587" width="23.7109375" style="2" customWidth="1"/>
    <col min="3588" max="3588" width="16.28515625" style="2" customWidth="1"/>
    <col min="3589" max="3589" width="16.7109375" style="2" customWidth="1"/>
    <col min="3590" max="3590" width="13.5703125" style="2" customWidth="1"/>
    <col min="3591" max="3591" width="29.5703125" style="2" customWidth="1"/>
    <col min="3592" max="3592" width="26" style="2" customWidth="1"/>
    <col min="3593" max="3593" width="20.28515625" style="2" customWidth="1"/>
    <col min="3594" max="3594" width="18.28515625" style="2" customWidth="1"/>
    <col min="3595" max="3595" width="14.140625" style="2" customWidth="1"/>
    <col min="3596" max="3596" width="32.7109375" style="2" customWidth="1"/>
    <col min="3597" max="3597" width="34" style="2" customWidth="1"/>
    <col min="3598" max="3600" width="16.28515625" style="2" customWidth="1"/>
    <col min="3601" max="3601" width="14.7109375" style="2" customWidth="1"/>
    <col min="3602" max="3602" width="14.28515625" style="2" customWidth="1"/>
    <col min="3603" max="3603" width="20.7109375" style="2" customWidth="1"/>
    <col min="3604" max="3604" width="11.42578125" style="2" customWidth="1"/>
    <col min="3605" max="3840" width="11.42578125" style="2" hidden="1"/>
    <col min="3841" max="3841" width="23.85546875" style="2" customWidth="1"/>
    <col min="3842" max="3842" width="42" style="2" customWidth="1"/>
    <col min="3843" max="3843" width="23.7109375" style="2" customWidth="1"/>
    <col min="3844" max="3844" width="16.28515625" style="2" customWidth="1"/>
    <col min="3845" max="3845" width="16.7109375" style="2" customWidth="1"/>
    <col min="3846" max="3846" width="13.5703125" style="2" customWidth="1"/>
    <col min="3847" max="3847" width="29.5703125" style="2" customWidth="1"/>
    <col min="3848" max="3848" width="26" style="2" customWidth="1"/>
    <col min="3849" max="3849" width="20.28515625" style="2" customWidth="1"/>
    <col min="3850" max="3850" width="18.28515625" style="2" customWidth="1"/>
    <col min="3851" max="3851" width="14.140625" style="2" customWidth="1"/>
    <col min="3852" max="3852" width="32.7109375" style="2" customWidth="1"/>
    <col min="3853" max="3853" width="34" style="2" customWidth="1"/>
    <col min="3854" max="3856" width="16.28515625" style="2" customWidth="1"/>
    <col min="3857" max="3857" width="14.7109375" style="2" customWidth="1"/>
    <col min="3858" max="3858" width="14.28515625" style="2" customWidth="1"/>
    <col min="3859" max="3859" width="20.7109375" style="2" customWidth="1"/>
    <col min="3860" max="3860" width="11.42578125" style="2" customWidth="1"/>
    <col min="3861" max="4096" width="11.42578125" style="2" hidden="1"/>
    <col min="4097" max="4097" width="23.85546875" style="2" customWidth="1"/>
    <col min="4098" max="4098" width="42" style="2" customWidth="1"/>
    <col min="4099" max="4099" width="23.7109375" style="2" customWidth="1"/>
    <col min="4100" max="4100" width="16.28515625" style="2" customWidth="1"/>
    <col min="4101" max="4101" width="16.7109375" style="2" customWidth="1"/>
    <col min="4102" max="4102" width="13.5703125" style="2" customWidth="1"/>
    <col min="4103" max="4103" width="29.5703125" style="2" customWidth="1"/>
    <col min="4104" max="4104" width="26" style="2" customWidth="1"/>
    <col min="4105" max="4105" width="20.28515625" style="2" customWidth="1"/>
    <col min="4106" max="4106" width="18.28515625" style="2" customWidth="1"/>
    <col min="4107" max="4107" width="14.140625" style="2" customWidth="1"/>
    <col min="4108" max="4108" width="32.7109375" style="2" customWidth="1"/>
    <col min="4109" max="4109" width="34" style="2" customWidth="1"/>
    <col min="4110" max="4112" width="16.28515625" style="2" customWidth="1"/>
    <col min="4113" max="4113" width="14.7109375" style="2" customWidth="1"/>
    <col min="4114" max="4114" width="14.28515625" style="2" customWidth="1"/>
    <col min="4115" max="4115" width="20.7109375" style="2" customWidth="1"/>
    <col min="4116" max="4116" width="11.42578125" style="2" customWidth="1"/>
    <col min="4117" max="4352" width="11.42578125" style="2" hidden="1"/>
    <col min="4353" max="4353" width="23.85546875" style="2" customWidth="1"/>
    <col min="4354" max="4354" width="42" style="2" customWidth="1"/>
    <col min="4355" max="4355" width="23.7109375" style="2" customWidth="1"/>
    <col min="4356" max="4356" width="16.28515625" style="2" customWidth="1"/>
    <col min="4357" max="4357" width="16.7109375" style="2" customWidth="1"/>
    <col min="4358" max="4358" width="13.5703125" style="2" customWidth="1"/>
    <col min="4359" max="4359" width="29.5703125" style="2" customWidth="1"/>
    <col min="4360" max="4360" width="26" style="2" customWidth="1"/>
    <col min="4361" max="4361" width="20.28515625" style="2" customWidth="1"/>
    <col min="4362" max="4362" width="18.28515625" style="2" customWidth="1"/>
    <col min="4363" max="4363" width="14.140625" style="2" customWidth="1"/>
    <col min="4364" max="4364" width="32.7109375" style="2" customWidth="1"/>
    <col min="4365" max="4365" width="34" style="2" customWidth="1"/>
    <col min="4366" max="4368" width="16.28515625" style="2" customWidth="1"/>
    <col min="4369" max="4369" width="14.7109375" style="2" customWidth="1"/>
    <col min="4370" max="4370" width="14.28515625" style="2" customWidth="1"/>
    <col min="4371" max="4371" width="20.7109375" style="2" customWidth="1"/>
    <col min="4372" max="4372" width="11.42578125" style="2" customWidth="1"/>
    <col min="4373" max="4608" width="11.42578125" style="2" hidden="1"/>
    <col min="4609" max="4609" width="23.85546875" style="2" customWidth="1"/>
    <col min="4610" max="4610" width="42" style="2" customWidth="1"/>
    <col min="4611" max="4611" width="23.7109375" style="2" customWidth="1"/>
    <col min="4612" max="4612" width="16.28515625" style="2" customWidth="1"/>
    <col min="4613" max="4613" width="16.7109375" style="2" customWidth="1"/>
    <col min="4614" max="4614" width="13.5703125" style="2" customWidth="1"/>
    <col min="4615" max="4615" width="29.5703125" style="2" customWidth="1"/>
    <col min="4616" max="4616" width="26" style="2" customWidth="1"/>
    <col min="4617" max="4617" width="20.28515625" style="2" customWidth="1"/>
    <col min="4618" max="4618" width="18.28515625" style="2" customWidth="1"/>
    <col min="4619" max="4619" width="14.140625" style="2" customWidth="1"/>
    <col min="4620" max="4620" width="32.7109375" style="2" customWidth="1"/>
    <col min="4621" max="4621" width="34" style="2" customWidth="1"/>
    <col min="4622" max="4624" width="16.28515625" style="2" customWidth="1"/>
    <col min="4625" max="4625" width="14.7109375" style="2" customWidth="1"/>
    <col min="4626" max="4626" width="14.28515625" style="2" customWidth="1"/>
    <col min="4627" max="4627" width="20.7109375" style="2" customWidth="1"/>
    <col min="4628" max="4628" width="11.42578125" style="2" customWidth="1"/>
    <col min="4629" max="4864" width="11.42578125" style="2" hidden="1"/>
    <col min="4865" max="4865" width="23.85546875" style="2" customWidth="1"/>
    <col min="4866" max="4866" width="42" style="2" customWidth="1"/>
    <col min="4867" max="4867" width="23.7109375" style="2" customWidth="1"/>
    <col min="4868" max="4868" width="16.28515625" style="2" customWidth="1"/>
    <col min="4869" max="4869" width="16.7109375" style="2" customWidth="1"/>
    <col min="4870" max="4870" width="13.5703125" style="2" customWidth="1"/>
    <col min="4871" max="4871" width="29.5703125" style="2" customWidth="1"/>
    <col min="4872" max="4872" width="26" style="2" customWidth="1"/>
    <col min="4873" max="4873" width="20.28515625" style="2" customWidth="1"/>
    <col min="4874" max="4874" width="18.28515625" style="2" customWidth="1"/>
    <col min="4875" max="4875" width="14.140625" style="2" customWidth="1"/>
    <col min="4876" max="4876" width="32.7109375" style="2" customWidth="1"/>
    <col min="4877" max="4877" width="34" style="2" customWidth="1"/>
    <col min="4878" max="4880" width="16.28515625" style="2" customWidth="1"/>
    <col min="4881" max="4881" width="14.7109375" style="2" customWidth="1"/>
    <col min="4882" max="4882" width="14.28515625" style="2" customWidth="1"/>
    <col min="4883" max="4883" width="20.7109375" style="2" customWidth="1"/>
    <col min="4884" max="4884" width="11.42578125" style="2" customWidth="1"/>
    <col min="4885" max="5120" width="11.42578125" style="2" hidden="1"/>
    <col min="5121" max="5121" width="23.85546875" style="2" customWidth="1"/>
    <col min="5122" max="5122" width="42" style="2" customWidth="1"/>
    <col min="5123" max="5123" width="23.7109375" style="2" customWidth="1"/>
    <col min="5124" max="5124" width="16.28515625" style="2" customWidth="1"/>
    <col min="5125" max="5125" width="16.7109375" style="2" customWidth="1"/>
    <col min="5126" max="5126" width="13.5703125" style="2" customWidth="1"/>
    <col min="5127" max="5127" width="29.5703125" style="2" customWidth="1"/>
    <col min="5128" max="5128" width="26" style="2" customWidth="1"/>
    <col min="5129" max="5129" width="20.28515625" style="2" customWidth="1"/>
    <col min="5130" max="5130" width="18.28515625" style="2" customWidth="1"/>
    <col min="5131" max="5131" width="14.140625" style="2" customWidth="1"/>
    <col min="5132" max="5132" width="32.7109375" style="2" customWidth="1"/>
    <col min="5133" max="5133" width="34" style="2" customWidth="1"/>
    <col min="5134" max="5136" width="16.28515625" style="2" customWidth="1"/>
    <col min="5137" max="5137" width="14.7109375" style="2" customWidth="1"/>
    <col min="5138" max="5138" width="14.28515625" style="2" customWidth="1"/>
    <col min="5139" max="5139" width="20.7109375" style="2" customWidth="1"/>
    <col min="5140" max="5140" width="11.42578125" style="2" customWidth="1"/>
    <col min="5141" max="5376" width="11.42578125" style="2" hidden="1"/>
    <col min="5377" max="5377" width="23.85546875" style="2" customWidth="1"/>
    <col min="5378" max="5378" width="42" style="2" customWidth="1"/>
    <col min="5379" max="5379" width="23.7109375" style="2" customWidth="1"/>
    <col min="5380" max="5380" width="16.28515625" style="2" customWidth="1"/>
    <col min="5381" max="5381" width="16.7109375" style="2" customWidth="1"/>
    <col min="5382" max="5382" width="13.5703125" style="2" customWidth="1"/>
    <col min="5383" max="5383" width="29.5703125" style="2" customWidth="1"/>
    <col min="5384" max="5384" width="26" style="2" customWidth="1"/>
    <col min="5385" max="5385" width="20.28515625" style="2" customWidth="1"/>
    <col min="5386" max="5386" width="18.28515625" style="2" customWidth="1"/>
    <col min="5387" max="5387" width="14.140625" style="2" customWidth="1"/>
    <col min="5388" max="5388" width="32.7109375" style="2" customWidth="1"/>
    <col min="5389" max="5389" width="34" style="2" customWidth="1"/>
    <col min="5390" max="5392" width="16.28515625" style="2" customWidth="1"/>
    <col min="5393" max="5393" width="14.7109375" style="2" customWidth="1"/>
    <col min="5394" max="5394" width="14.28515625" style="2" customWidth="1"/>
    <col min="5395" max="5395" width="20.7109375" style="2" customWidth="1"/>
    <col min="5396" max="5396" width="11.42578125" style="2" customWidth="1"/>
    <col min="5397" max="5632" width="11.42578125" style="2" hidden="1"/>
    <col min="5633" max="5633" width="23.85546875" style="2" customWidth="1"/>
    <col min="5634" max="5634" width="42" style="2" customWidth="1"/>
    <col min="5635" max="5635" width="23.7109375" style="2" customWidth="1"/>
    <col min="5636" max="5636" width="16.28515625" style="2" customWidth="1"/>
    <col min="5637" max="5637" width="16.7109375" style="2" customWidth="1"/>
    <col min="5638" max="5638" width="13.5703125" style="2" customWidth="1"/>
    <col min="5639" max="5639" width="29.5703125" style="2" customWidth="1"/>
    <col min="5640" max="5640" width="26" style="2" customWidth="1"/>
    <col min="5641" max="5641" width="20.28515625" style="2" customWidth="1"/>
    <col min="5642" max="5642" width="18.28515625" style="2" customWidth="1"/>
    <col min="5643" max="5643" width="14.140625" style="2" customWidth="1"/>
    <col min="5644" max="5644" width="32.7109375" style="2" customWidth="1"/>
    <col min="5645" max="5645" width="34" style="2" customWidth="1"/>
    <col min="5646" max="5648" width="16.28515625" style="2" customWidth="1"/>
    <col min="5649" max="5649" width="14.7109375" style="2" customWidth="1"/>
    <col min="5650" max="5650" width="14.28515625" style="2" customWidth="1"/>
    <col min="5651" max="5651" width="20.7109375" style="2" customWidth="1"/>
    <col min="5652" max="5652" width="11.42578125" style="2" customWidth="1"/>
    <col min="5653" max="5888" width="11.42578125" style="2" hidden="1"/>
    <col min="5889" max="5889" width="23.85546875" style="2" customWidth="1"/>
    <col min="5890" max="5890" width="42" style="2" customWidth="1"/>
    <col min="5891" max="5891" width="23.7109375" style="2" customWidth="1"/>
    <col min="5892" max="5892" width="16.28515625" style="2" customWidth="1"/>
    <col min="5893" max="5893" width="16.7109375" style="2" customWidth="1"/>
    <col min="5894" max="5894" width="13.5703125" style="2" customWidth="1"/>
    <col min="5895" max="5895" width="29.5703125" style="2" customWidth="1"/>
    <col min="5896" max="5896" width="26" style="2" customWidth="1"/>
    <col min="5897" max="5897" width="20.28515625" style="2" customWidth="1"/>
    <col min="5898" max="5898" width="18.28515625" style="2" customWidth="1"/>
    <col min="5899" max="5899" width="14.140625" style="2" customWidth="1"/>
    <col min="5900" max="5900" width="32.7109375" style="2" customWidth="1"/>
    <col min="5901" max="5901" width="34" style="2" customWidth="1"/>
    <col min="5902" max="5904" width="16.28515625" style="2" customWidth="1"/>
    <col min="5905" max="5905" width="14.7109375" style="2" customWidth="1"/>
    <col min="5906" max="5906" width="14.28515625" style="2" customWidth="1"/>
    <col min="5907" max="5907" width="20.7109375" style="2" customWidth="1"/>
    <col min="5908" max="5908" width="11.42578125" style="2" customWidth="1"/>
    <col min="5909" max="6144" width="11.42578125" style="2" hidden="1"/>
    <col min="6145" max="6145" width="23.85546875" style="2" customWidth="1"/>
    <col min="6146" max="6146" width="42" style="2" customWidth="1"/>
    <col min="6147" max="6147" width="23.7109375" style="2" customWidth="1"/>
    <col min="6148" max="6148" width="16.28515625" style="2" customWidth="1"/>
    <col min="6149" max="6149" width="16.7109375" style="2" customWidth="1"/>
    <col min="6150" max="6150" width="13.5703125" style="2" customWidth="1"/>
    <col min="6151" max="6151" width="29.5703125" style="2" customWidth="1"/>
    <col min="6152" max="6152" width="26" style="2" customWidth="1"/>
    <col min="6153" max="6153" width="20.28515625" style="2" customWidth="1"/>
    <col min="6154" max="6154" width="18.28515625" style="2" customWidth="1"/>
    <col min="6155" max="6155" width="14.140625" style="2" customWidth="1"/>
    <col min="6156" max="6156" width="32.7109375" style="2" customWidth="1"/>
    <col min="6157" max="6157" width="34" style="2" customWidth="1"/>
    <col min="6158" max="6160" width="16.28515625" style="2" customWidth="1"/>
    <col min="6161" max="6161" width="14.7109375" style="2" customWidth="1"/>
    <col min="6162" max="6162" width="14.28515625" style="2" customWidth="1"/>
    <col min="6163" max="6163" width="20.7109375" style="2" customWidth="1"/>
    <col min="6164" max="6164" width="11.42578125" style="2" customWidth="1"/>
    <col min="6165" max="6400" width="11.42578125" style="2" hidden="1"/>
    <col min="6401" max="6401" width="23.85546875" style="2" customWidth="1"/>
    <col min="6402" max="6402" width="42" style="2" customWidth="1"/>
    <col min="6403" max="6403" width="23.7109375" style="2" customWidth="1"/>
    <col min="6404" max="6404" width="16.28515625" style="2" customWidth="1"/>
    <col min="6405" max="6405" width="16.7109375" style="2" customWidth="1"/>
    <col min="6406" max="6406" width="13.5703125" style="2" customWidth="1"/>
    <col min="6407" max="6407" width="29.5703125" style="2" customWidth="1"/>
    <col min="6408" max="6408" width="26" style="2" customWidth="1"/>
    <col min="6409" max="6409" width="20.28515625" style="2" customWidth="1"/>
    <col min="6410" max="6410" width="18.28515625" style="2" customWidth="1"/>
    <col min="6411" max="6411" width="14.140625" style="2" customWidth="1"/>
    <col min="6412" max="6412" width="32.7109375" style="2" customWidth="1"/>
    <col min="6413" max="6413" width="34" style="2" customWidth="1"/>
    <col min="6414" max="6416" width="16.28515625" style="2" customWidth="1"/>
    <col min="6417" max="6417" width="14.7109375" style="2" customWidth="1"/>
    <col min="6418" max="6418" width="14.28515625" style="2" customWidth="1"/>
    <col min="6419" max="6419" width="20.7109375" style="2" customWidth="1"/>
    <col min="6420" max="6420" width="11.42578125" style="2" customWidth="1"/>
    <col min="6421" max="6656" width="11.42578125" style="2" hidden="1"/>
    <col min="6657" max="6657" width="23.85546875" style="2" customWidth="1"/>
    <col min="6658" max="6658" width="42" style="2" customWidth="1"/>
    <col min="6659" max="6659" width="23.7109375" style="2" customWidth="1"/>
    <col min="6660" max="6660" width="16.28515625" style="2" customWidth="1"/>
    <col min="6661" max="6661" width="16.7109375" style="2" customWidth="1"/>
    <col min="6662" max="6662" width="13.5703125" style="2" customWidth="1"/>
    <col min="6663" max="6663" width="29.5703125" style="2" customWidth="1"/>
    <col min="6664" max="6664" width="26" style="2" customWidth="1"/>
    <col min="6665" max="6665" width="20.28515625" style="2" customWidth="1"/>
    <col min="6666" max="6666" width="18.28515625" style="2" customWidth="1"/>
    <col min="6667" max="6667" width="14.140625" style="2" customWidth="1"/>
    <col min="6668" max="6668" width="32.7109375" style="2" customWidth="1"/>
    <col min="6669" max="6669" width="34" style="2" customWidth="1"/>
    <col min="6670" max="6672" width="16.28515625" style="2" customWidth="1"/>
    <col min="6673" max="6673" width="14.7109375" style="2" customWidth="1"/>
    <col min="6674" max="6674" width="14.28515625" style="2" customWidth="1"/>
    <col min="6675" max="6675" width="20.7109375" style="2" customWidth="1"/>
    <col min="6676" max="6676" width="11.42578125" style="2" customWidth="1"/>
    <col min="6677" max="6912" width="11.42578125" style="2" hidden="1"/>
    <col min="6913" max="6913" width="23.85546875" style="2" customWidth="1"/>
    <col min="6914" max="6914" width="42" style="2" customWidth="1"/>
    <col min="6915" max="6915" width="23.7109375" style="2" customWidth="1"/>
    <col min="6916" max="6916" width="16.28515625" style="2" customWidth="1"/>
    <col min="6917" max="6917" width="16.7109375" style="2" customWidth="1"/>
    <col min="6918" max="6918" width="13.5703125" style="2" customWidth="1"/>
    <col min="6919" max="6919" width="29.5703125" style="2" customWidth="1"/>
    <col min="6920" max="6920" width="26" style="2" customWidth="1"/>
    <col min="6921" max="6921" width="20.28515625" style="2" customWidth="1"/>
    <col min="6922" max="6922" width="18.28515625" style="2" customWidth="1"/>
    <col min="6923" max="6923" width="14.140625" style="2" customWidth="1"/>
    <col min="6924" max="6924" width="32.7109375" style="2" customWidth="1"/>
    <col min="6925" max="6925" width="34" style="2" customWidth="1"/>
    <col min="6926" max="6928" width="16.28515625" style="2" customWidth="1"/>
    <col min="6929" max="6929" width="14.7109375" style="2" customWidth="1"/>
    <col min="6930" max="6930" width="14.28515625" style="2" customWidth="1"/>
    <col min="6931" max="6931" width="20.7109375" style="2" customWidth="1"/>
    <col min="6932" max="6932" width="11.42578125" style="2" customWidth="1"/>
    <col min="6933" max="7168" width="11.42578125" style="2" hidden="1"/>
    <col min="7169" max="7169" width="23.85546875" style="2" customWidth="1"/>
    <col min="7170" max="7170" width="42" style="2" customWidth="1"/>
    <col min="7171" max="7171" width="23.7109375" style="2" customWidth="1"/>
    <col min="7172" max="7172" width="16.28515625" style="2" customWidth="1"/>
    <col min="7173" max="7173" width="16.7109375" style="2" customWidth="1"/>
    <col min="7174" max="7174" width="13.5703125" style="2" customWidth="1"/>
    <col min="7175" max="7175" width="29.5703125" style="2" customWidth="1"/>
    <col min="7176" max="7176" width="26" style="2" customWidth="1"/>
    <col min="7177" max="7177" width="20.28515625" style="2" customWidth="1"/>
    <col min="7178" max="7178" width="18.28515625" style="2" customWidth="1"/>
    <col min="7179" max="7179" width="14.140625" style="2" customWidth="1"/>
    <col min="7180" max="7180" width="32.7109375" style="2" customWidth="1"/>
    <col min="7181" max="7181" width="34" style="2" customWidth="1"/>
    <col min="7182" max="7184" width="16.28515625" style="2" customWidth="1"/>
    <col min="7185" max="7185" width="14.7109375" style="2" customWidth="1"/>
    <col min="7186" max="7186" width="14.28515625" style="2" customWidth="1"/>
    <col min="7187" max="7187" width="20.7109375" style="2" customWidth="1"/>
    <col min="7188" max="7188" width="11.42578125" style="2" customWidth="1"/>
    <col min="7189" max="7424" width="11.42578125" style="2" hidden="1"/>
    <col min="7425" max="7425" width="23.85546875" style="2" customWidth="1"/>
    <col min="7426" max="7426" width="42" style="2" customWidth="1"/>
    <col min="7427" max="7427" width="23.7109375" style="2" customWidth="1"/>
    <col min="7428" max="7428" width="16.28515625" style="2" customWidth="1"/>
    <col min="7429" max="7429" width="16.7109375" style="2" customWidth="1"/>
    <col min="7430" max="7430" width="13.5703125" style="2" customWidth="1"/>
    <col min="7431" max="7431" width="29.5703125" style="2" customWidth="1"/>
    <col min="7432" max="7432" width="26" style="2" customWidth="1"/>
    <col min="7433" max="7433" width="20.28515625" style="2" customWidth="1"/>
    <col min="7434" max="7434" width="18.28515625" style="2" customWidth="1"/>
    <col min="7435" max="7435" width="14.140625" style="2" customWidth="1"/>
    <col min="7436" max="7436" width="32.7109375" style="2" customWidth="1"/>
    <col min="7437" max="7437" width="34" style="2" customWidth="1"/>
    <col min="7438" max="7440" width="16.28515625" style="2" customWidth="1"/>
    <col min="7441" max="7441" width="14.7109375" style="2" customWidth="1"/>
    <col min="7442" max="7442" width="14.28515625" style="2" customWidth="1"/>
    <col min="7443" max="7443" width="20.7109375" style="2" customWidth="1"/>
    <col min="7444" max="7444" width="11.42578125" style="2" customWidth="1"/>
    <col min="7445" max="7680" width="11.42578125" style="2" hidden="1"/>
    <col min="7681" max="7681" width="23.85546875" style="2" customWidth="1"/>
    <col min="7682" max="7682" width="42" style="2" customWidth="1"/>
    <col min="7683" max="7683" width="23.7109375" style="2" customWidth="1"/>
    <col min="7684" max="7684" width="16.28515625" style="2" customWidth="1"/>
    <col min="7685" max="7685" width="16.7109375" style="2" customWidth="1"/>
    <col min="7686" max="7686" width="13.5703125" style="2" customWidth="1"/>
    <col min="7687" max="7687" width="29.5703125" style="2" customWidth="1"/>
    <col min="7688" max="7688" width="26" style="2" customWidth="1"/>
    <col min="7689" max="7689" width="20.28515625" style="2" customWidth="1"/>
    <col min="7690" max="7690" width="18.28515625" style="2" customWidth="1"/>
    <col min="7691" max="7691" width="14.140625" style="2" customWidth="1"/>
    <col min="7692" max="7692" width="32.7109375" style="2" customWidth="1"/>
    <col min="7693" max="7693" width="34" style="2" customWidth="1"/>
    <col min="7694" max="7696" width="16.28515625" style="2" customWidth="1"/>
    <col min="7697" max="7697" width="14.7109375" style="2" customWidth="1"/>
    <col min="7698" max="7698" width="14.28515625" style="2" customWidth="1"/>
    <col min="7699" max="7699" width="20.7109375" style="2" customWidth="1"/>
    <col min="7700" max="7700" width="11.42578125" style="2" customWidth="1"/>
    <col min="7701" max="7936" width="11.42578125" style="2" hidden="1"/>
    <col min="7937" max="7937" width="23.85546875" style="2" customWidth="1"/>
    <col min="7938" max="7938" width="42" style="2" customWidth="1"/>
    <col min="7939" max="7939" width="23.7109375" style="2" customWidth="1"/>
    <col min="7940" max="7940" width="16.28515625" style="2" customWidth="1"/>
    <col min="7941" max="7941" width="16.7109375" style="2" customWidth="1"/>
    <col min="7942" max="7942" width="13.5703125" style="2" customWidth="1"/>
    <col min="7943" max="7943" width="29.5703125" style="2" customWidth="1"/>
    <col min="7944" max="7944" width="26" style="2" customWidth="1"/>
    <col min="7945" max="7945" width="20.28515625" style="2" customWidth="1"/>
    <col min="7946" max="7946" width="18.28515625" style="2" customWidth="1"/>
    <col min="7947" max="7947" width="14.140625" style="2" customWidth="1"/>
    <col min="7948" max="7948" width="32.7109375" style="2" customWidth="1"/>
    <col min="7949" max="7949" width="34" style="2" customWidth="1"/>
    <col min="7950" max="7952" width="16.28515625" style="2" customWidth="1"/>
    <col min="7953" max="7953" width="14.7109375" style="2" customWidth="1"/>
    <col min="7954" max="7954" width="14.28515625" style="2" customWidth="1"/>
    <col min="7955" max="7955" width="20.7109375" style="2" customWidth="1"/>
    <col min="7956" max="7956" width="11.42578125" style="2" customWidth="1"/>
    <col min="7957" max="8192" width="11.42578125" style="2" hidden="1"/>
    <col min="8193" max="8193" width="23.85546875" style="2" customWidth="1"/>
    <col min="8194" max="8194" width="42" style="2" customWidth="1"/>
    <col min="8195" max="8195" width="23.7109375" style="2" customWidth="1"/>
    <col min="8196" max="8196" width="16.28515625" style="2" customWidth="1"/>
    <col min="8197" max="8197" width="16.7109375" style="2" customWidth="1"/>
    <col min="8198" max="8198" width="13.5703125" style="2" customWidth="1"/>
    <col min="8199" max="8199" width="29.5703125" style="2" customWidth="1"/>
    <col min="8200" max="8200" width="26" style="2" customWidth="1"/>
    <col min="8201" max="8201" width="20.28515625" style="2" customWidth="1"/>
    <col min="8202" max="8202" width="18.28515625" style="2" customWidth="1"/>
    <col min="8203" max="8203" width="14.140625" style="2" customWidth="1"/>
    <col min="8204" max="8204" width="32.7109375" style="2" customWidth="1"/>
    <col min="8205" max="8205" width="34" style="2" customWidth="1"/>
    <col min="8206" max="8208" width="16.28515625" style="2" customWidth="1"/>
    <col min="8209" max="8209" width="14.7109375" style="2" customWidth="1"/>
    <col min="8210" max="8210" width="14.28515625" style="2" customWidth="1"/>
    <col min="8211" max="8211" width="20.7109375" style="2" customWidth="1"/>
    <col min="8212" max="8212" width="11.42578125" style="2" customWidth="1"/>
    <col min="8213" max="8448" width="11.42578125" style="2" hidden="1"/>
    <col min="8449" max="8449" width="23.85546875" style="2" customWidth="1"/>
    <col min="8450" max="8450" width="42" style="2" customWidth="1"/>
    <col min="8451" max="8451" width="23.7109375" style="2" customWidth="1"/>
    <col min="8452" max="8452" width="16.28515625" style="2" customWidth="1"/>
    <col min="8453" max="8453" width="16.7109375" style="2" customWidth="1"/>
    <col min="8454" max="8454" width="13.5703125" style="2" customWidth="1"/>
    <col min="8455" max="8455" width="29.5703125" style="2" customWidth="1"/>
    <col min="8456" max="8456" width="26" style="2" customWidth="1"/>
    <col min="8457" max="8457" width="20.28515625" style="2" customWidth="1"/>
    <col min="8458" max="8458" width="18.28515625" style="2" customWidth="1"/>
    <col min="8459" max="8459" width="14.140625" style="2" customWidth="1"/>
    <col min="8460" max="8460" width="32.7109375" style="2" customWidth="1"/>
    <col min="8461" max="8461" width="34" style="2" customWidth="1"/>
    <col min="8462" max="8464" width="16.28515625" style="2" customWidth="1"/>
    <col min="8465" max="8465" width="14.7109375" style="2" customWidth="1"/>
    <col min="8466" max="8466" width="14.28515625" style="2" customWidth="1"/>
    <col min="8467" max="8467" width="20.7109375" style="2" customWidth="1"/>
    <col min="8468" max="8468" width="11.42578125" style="2" customWidth="1"/>
    <col min="8469" max="8704" width="11.42578125" style="2" hidden="1"/>
    <col min="8705" max="8705" width="23.85546875" style="2" customWidth="1"/>
    <col min="8706" max="8706" width="42" style="2" customWidth="1"/>
    <col min="8707" max="8707" width="23.7109375" style="2" customWidth="1"/>
    <col min="8708" max="8708" width="16.28515625" style="2" customWidth="1"/>
    <col min="8709" max="8709" width="16.7109375" style="2" customWidth="1"/>
    <col min="8710" max="8710" width="13.5703125" style="2" customWidth="1"/>
    <col min="8711" max="8711" width="29.5703125" style="2" customWidth="1"/>
    <col min="8712" max="8712" width="26" style="2" customWidth="1"/>
    <col min="8713" max="8713" width="20.28515625" style="2" customWidth="1"/>
    <col min="8714" max="8714" width="18.28515625" style="2" customWidth="1"/>
    <col min="8715" max="8715" width="14.140625" style="2" customWidth="1"/>
    <col min="8716" max="8716" width="32.7109375" style="2" customWidth="1"/>
    <col min="8717" max="8717" width="34" style="2" customWidth="1"/>
    <col min="8718" max="8720" width="16.28515625" style="2" customWidth="1"/>
    <col min="8721" max="8721" width="14.7109375" style="2" customWidth="1"/>
    <col min="8722" max="8722" width="14.28515625" style="2" customWidth="1"/>
    <col min="8723" max="8723" width="20.7109375" style="2" customWidth="1"/>
    <col min="8724" max="8724" width="11.42578125" style="2" customWidth="1"/>
    <col min="8725" max="8960" width="11.42578125" style="2" hidden="1"/>
    <col min="8961" max="8961" width="23.85546875" style="2" customWidth="1"/>
    <col min="8962" max="8962" width="42" style="2" customWidth="1"/>
    <col min="8963" max="8963" width="23.7109375" style="2" customWidth="1"/>
    <col min="8964" max="8964" width="16.28515625" style="2" customWidth="1"/>
    <col min="8965" max="8965" width="16.7109375" style="2" customWidth="1"/>
    <col min="8966" max="8966" width="13.5703125" style="2" customWidth="1"/>
    <col min="8967" max="8967" width="29.5703125" style="2" customWidth="1"/>
    <col min="8968" max="8968" width="26" style="2" customWidth="1"/>
    <col min="8969" max="8969" width="20.28515625" style="2" customWidth="1"/>
    <col min="8970" max="8970" width="18.28515625" style="2" customWidth="1"/>
    <col min="8971" max="8971" width="14.140625" style="2" customWidth="1"/>
    <col min="8972" max="8972" width="32.7109375" style="2" customWidth="1"/>
    <col min="8973" max="8973" width="34" style="2" customWidth="1"/>
    <col min="8974" max="8976" width="16.28515625" style="2" customWidth="1"/>
    <col min="8977" max="8977" width="14.7109375" style="2" customWidth="1"/>
    <col min="8978" max="8978" width="14.28515625" style="2" customWidth="1"/>
    <col min="8979" max="8979" width="20.7109375" style="2" customWidth="1"/>
    <col min="8980" max="8980" width="11.42578125" style="2" customWidth="1"/>
    <col min="8981" max="9216" width="11.42578125" style="2" hidden="1"/>
    <col min="9217" max="9217" width="23.85546875" style="2" customWidth="1"/>
    <col min="9218" max="9218" width="42" style="2" customWidth="1"/>
    <col min="9219" max="9219" width="23.7109375" style="2" customWidth="1"/>
    <col min="9220" max="9220" width="16.28515625" style="2" customWidth="1"/>
    <col min="9221" max="9221" width="16.7109375" style="2" customWidth="1"/>
    <col min="9222" max="9222" width="13.5703125" style="2" customWidth="1"/>
    <col min="9223" max="9223" width="29.5703125" style="2" customWidth="1"/>
    <col min="9224" max="9224" width="26" style="2" customWidth="1"/>
    <col min="9225" max="9225" width="20.28515625" style="2" customWidth="1"/>
    <col min="9226" max="9226" width="18.28515625" style="2" customWidth="1"/>
    <col min="9227" max="9227" width="14.140625" style="2" customWidth="1"/>
    <col min="9228" max="9228" width="32.7109375" style="2" customWidth="1"/>
    <col min="9229" max="9229" width="34" style="2" customWidth="1"/>
    <col min="9230" max="9232" width="16.28515625" style="2" customWidth="1"/>
    <col min="9233" max="9233" width="14.7109375" style="2" customWidth="1"/>
    <col min="9234" max="9234" width="14.28515625" style="2" customWidth="1"/>
    <col min="9235" max="9235" width="20.7109375" style="2" customWidth="1"/>
    <col min="9236" max="9236" width="11.42578125" style="2" customWidth="1"/>
    <col min="9237" max="9472" width="11.42578125" style="2" hidden="1"/>
    <col min="9473" max="9473" width="23.85546875" style="2" customWidth="1"/>
    <col min="9474" max="9474" width="42" style="2" customWidth="1"/>
    <col min="9475" max="9475" width="23.7109375" style="2" customWidth="1"/>
    <col min="9476" max="9476" width="16.28515625" style="2" customWidth="1"/>
    <col min="9477" max="9477" width="16.7109375" style="2" customWidth="1"/>
    <col min="9478" max="9478" width="13.5703125" style="2" customWidth="1"/>
    <col min="9479" max="9479" width="29.5703125" style="2" customWidth="1"/>
    <col min="9480" max="9480" width="26" style="2" customWidth="1"/>
    <col min="9481" max="9481" width="20.28515625" style="2" customWidth="1"/>
    <col min="9482" max="9482" width="18.28515625" style="2" customWidth="1"/>
    <col min="9483" max="9483" width="14.140625" style="2" customWidth="1"/>
    <col min="9484" max="9484" width="32.7109375" style="2" customWidth="1"/>
    <col min="9485" max="9485" width="34" style="2" customWidth="1"/>
    <col min="9486" max="9488" width="16.28515625" style="2" customWidth="1"/>
    <col min="9489" max="9489" width="14.7109375" style="2" customWidth="1"/>
    <col min="9490" max="9490" width="14.28515625" style="2" customWidth="1"/>
    <col min="9491" max="9491" width="20.7109375" style="2" customWidth="1"/>
    <col min="9492" max="9492" width="11.42578125" style="2" customWidth="1"/>
    <col min="9493" max="9728" width="11.42578125" style="2" hidden="1"/>
    <col min="9729" max="9729" width="23.85546875" style="2" customWidth="1"/>
    <col min="9730" max="9730" width="42" style="2" customWidth="1"/>
    <col min="9731" max="9731" width="23.7109375" style="2" customWidth="1"/>
    <col min="9732" max="9732" width="16.28515625" style="2" customWidth="1"/>
    <col min="9733" max="9733" width="16.7109375" style="2" customWidth="1"/>
    <col min="9734" max="9734" width="13.5703125" style="2" customWidth="1"/>
    <col min="9735" max="9735" width="29.5703125" style="2" customWidth="1"/>
    <col min="9736" max="9736" width="26" style="2" customWidth="1"/>
    <col min="9737" max="9737" width="20.28515625" style="2" customWidth="1"/>
    <col min="9738" max="9738" width="18.28515625" style="2" customWidth="1"/>
    <col min="9739" max="9739" width="14.140625" style="2" customWidth="1"/>
    <col min="9740" max="9740" width="32.7109375" style="2" customWidth="1"/>
    <col min="9741" max="9741" width="34" style="2" customWidth="1"/>
    <col min="9742" max="9744" width="16.28515625" style="2" customWidth="1"/>
    <col min="9745" max="9745" width="14.7109375" style="2" customWidth="1"/>
    <col min="9746" max="9746" width="14.28515625" style="2" customWidth="1"/>
    <col min="9747" max="9747" width="20.7109375" style="2" customWidth="1"/>
    <col min="9748" max="9748" width="11.42578125" style="2" customWidth="1"/>
    <col min="9749" max="9984" width="11.42578125" style="2" hidden="1"/>
    <col min="9985" max="9985" width="23.85546875" style="2" customWidth="1"/>
    <col min="9986" max="9986" width="42" style="2" customWidth="1"/>
    <col min="9987" max="9987" width="23.7109375" style="2" customWidth="1"/>
    <col min="9988" max="9988" width="16.28515625" style="2" customWidth="1"/>
    <col min="9989" max="9989" width="16.7109375" style="2" customWidth="1"/>
    <col min="9990" max="9990" width="13.5703125" style="2" customWidth="1"/>
    <col min="9991" max="9991" width="29.5703125" style="2" customWidth="1"/>
    <col min="9992" max="9992" width="26" style="2" customWidth="1"/>
    <col min="9993" max="9993" width="20.28515625" style="2" customWidth="1"/>
    <col min="9994" max="9994" width="18.28515625" style="2" customWidth="1"/>
    <col min="9995" max="9995" width="14.140625" style="2" customWidth="1"/>
    <col min="9996" max="9996" width="32.7109375" style="2" customWidth="1"/>
    <col min="9997" max="9997" width="34" style="2" customWidth="1"/>
    <col min="9998" max="10000" width="16.28515625" style="2" customWidth="1"/>
    <col min="10001" max="10001" width="14.7109375" style="2" customWidth="1"/>
    <col min="10002" max="10002" width="14.28515625" style="2" customWidth="1"/>
    <col min="10003" max="10003" width="20.7109375" style="2" customWidth="1"/>
    <col min="10004" max="10004" width="11.42578125" style="2" customWidth="1"/>
    <col min="10005" max="10240" width="11.42578125" style="2" hidden="1"/>
    <col min="10241" max="10241" width="23.85546875" style="2" customWidth="1"/>
    <col min="10242" max="10242" width="42" style="2" customWidth="1"/>
    <col min="10243" max="10243" width="23.7109375" style="2" customWidth="1"/>
    <col min="10244" max="10244" width="16.28515625" style="2" customWidth="1"/>
    <col min="10245" max="10245" width="16.7109375" style="2" customWidth="1"/>
    <col min="10246" max="10246" width="13.5703125" style="2" customWidth="1"/>
    <col min="10247" max="10247" width="29.5703125" style="2" customWidth="1"/>
    <col min="10248" max="10248" width="26" style="2" customWidth="1"/>
    <col min="10249" max="10249" width="20.28515625" style="2" customWidth="1"/>
    <col min="10250" max="10250" width="18.28515625" style="2" customWidth="1"/>
    <col min="10251" max="10251" width="14.140625" style="2" customWidth="1"/>
    <col min="10252" max="10252" width="32.7109375" style="2" customWidth="1"/>
    <col min="10253" max="10253" width="34" style="2" customWidth="1"/>
    <col min="10254" max="10256" width="16.28515625" style="2" customWidth="1"/>
    <col min="10257" max="10257" width="14.7109375" style="2" customWidth="1"/>
    <col min="10258" max="10258" width="14.28515625" style="2" customWidth="1"/>
    <col min="10259" max="10259" width="20.7109375" style="2" customWidth="1"/>
    <col min="10260" max="10260" width="11.42578125" style="2" customWidth="1"/>
    <col min="10261" max="10496" width="11.42578125" style="2" hidden="1"/>
    <col min="10497" max="10497" width="23.85546875" style="2" customWidth="1"/>
    <col min="10498" max="10498" width="42" style="2" customWidth="1"/>
    <col min="10499" max="10499" width="23.7109375" style="2" customWidth="1"/>
    <col min="10500" max="10500" width="16.28515625" style="2" customWidth="1"/>
    <col min="10501" max="10501" width="16.7109375" style="2" customWidth="1"/>
    <col min="10502" max="10502" width="13.5703125" style="2" customWidth="1"/>
    <col min="10503" max="10503" width="29.5703125" style="2" customWidth="1"/>
    <col min="10504" max="10504" width="26" style="2" customWidth="1"/>
    <col min="10505" max="10505" width="20.28515625" style="2" customWidth="1"/>
    <col min="10506" max="10506" width="18.28515625" style="2" customWidth="1"/>
    <col min="10507" max="10507" width="14.140625" style="2" customWidth="1"/>
    <col min="10508" max="10508" width="32.7109375" style="2" customWidth="1"/>
    <col min="10509" max="10509" width="34" style="2" customWidth="1"/>
    <col min="10510" max="10512" width="16.28515625" style="2" customWidth="1"/>
    <col min="10513" max="10513" width="14.7109375" style="2" customWidth="1"/>
    <col min="10514" max="10514" width="14.28515625" style="2" customWidth="1"/>
    <col min="10515" max="10515" width="20.7109375" style="2" customWidth="1"/>
    <col min="10516" max="10516" width="11.42578125" style="2" customWidth="1"/>
    <col min="10517" max="10752" width="11.42578125" style="2" hidden="1"/>
    <col min="10753" max="10753" width="23.85546875" style="2" customWidth="1"/>
    <col min="10754" max="10754" width="42" style="2" customWidth="1"/>
    <col min="10755" max="10755" width="23.7109375" style="2" customWidth="1"/>
    <col min="10756" max="10756" width="16.28515625" style="2" customWidth="1"/>
    <col min="10757" max="10757" width="16.7109375" style="2" customWidth="1"/>
    <col min="10758" max="10758" width="13.5703125" style="2" customWidth="1"/>
    <col min="10759" max="10759" width="29.5703125" style="2" customWidth="1"/>
    <col min="10760" max="10760" width="26" style="2" customWidth="1"/>
    <col min="10761" max="10761" width="20.28515625" style="2" customWidth="1"/>
    <col min="10762" max="10762" width="18.28515625" style="2" customWidth="1"/>
    <col min="10763" max="10763" width="14.140625" style="2" customWidth="1"/>
    <col min="10764" max="10764" width="32.7109375" style="2" customWidth="1"/>
    <col min="10765" max="10765" width="34" style="2" customWidth="1"/>
    <col min="10766" max="10768" width="16.28515625" style="2" customWidth="1"/>
    <col min="10769" max="10769" width="14.7109375" style="2" customWidth="1"/>
    <col min="10770" max="10770" width="14.28515625" style="2" customWidth="1"/>
    <col min="10771" max="10771" width="20.7109375" style="2" customWidth="1"/>
    <col min="10772" max="10772" width="11.42578125" style="2" customWidth="1"/>
    <col min="10773" max="11008" width="11.42578125" style="2" hidden="1"/>
    <col min="11009" max="11009" width="23.85546875" style="2" customWidth="1"/>
    <col min="11010" max="11010" width="42" style="2" customWidth="1"/>
    <col min="11011" max="11011" width="23.7109375" style="2" customWidth="1"/>
    <col min="11012" max="11012" width="16.28515625" style="2" customWidth="1"/>
    <col min="11013" max="11013" width="16.7109375" style="2" customWidth="1"/>
    <col min="11014" max="11014" width="13.5703125" style="2" customWidth="1"/>
    <col min="11015" max="11015" width="29.5703125" style="2" customWidth="1"/>
    <col min="11016" max="11016" width="26" style="2" customWidth="1"/>
    <col min="11017" max="11017" width="20.28515625" style="2" customWidth="1"/>
    <col min="11018" max="11018" width="18.28515625" style="2" customWidth="1"/>
    <col min="11019" max="11019" width="14.140625" style="2" customWidth="1"/>
    <col min="11020" max="11020" width="32.7109375" style="2" customWidth="1"/>
    <col min="11021" max="11021" width="34" style="2" customWidth="1"/>
    <col min="11022" max="11024" width="16.28515625" style="2" customWidth="1"/>
    <col min="11025" max="11025" width="14.7109375" style="2" customWidth="1"/>
    <col min="11026" max="11026" width="14.28515625" style="2" customWidth="1"/>
    <col min="11027" max="11027" width="20.7109375" style="2" customWidth="1"/>
    <col min="11028" max="11028" width="11.42578125" style="2" customWidth="1"/>
    <col min="11029" max="11264" width="11.42578125" style="2" hidden="1"/>
    <col min="11265" max="11265" width="23.85546875" style="2" customWidth="1"/>
    <col min="11266" max="11266" width="42" style="2" customWidth="1"/>
    <col min="11267" max="11267" width="23.7109375" style="2" customWidth="1"/>
    <col min="11268" max="11268" width="16.28515625" style="2" customWidth="1"/>
    <col min="11269" max="11269" width="16.7109375" style="2" customWidth="1"/>
    <col min="11270" max="11270" width="13.5703125" style="2" customWidth="1"/>
    <col min="11271" max="11271" width="29.5703125" style="2" customWidth="1"/>
    <col min="11272" max="11272" width="26" style="2" customWidth="1"/>
    <col min="11273" max="11273" width="20.28515625" style="2" customWidth="1"/>
    <col min="11274" max="11274" width="18.28515625" style="2" customWidth="1"/>
    <col min="11275" max="11275" width="14.140625" style="2" customWidth="1"/>
    <col min="11276" max="11276" width="32.7109375" style="2" customWidth="1"/>
    <col min="11277" max="11277" width="34" style="2" customWidth="1"/>
    <col min="11278" max="11280" width="16.28515625" style="2" customWidth="1"/>
    <col min="11281" max="11281" width="14.7109375" style="2" customWidth="1"/>
    <col min="11282" max="11282" width="14.28515625" style="2" customWidth="1"/>
    <col min="11283" max="11283" width="20.7109375" style="2" customWidth="1"/>
    <col min="11284" max="11284" width="11.42578125" style="2" customWidth="1"/>
    <col min="11285" max="11520" width="11.42578125" style="2" hidden="1"/>
    <col min="11521" max="11521" width="23.85546875" style="2" customWidth="1"/>
    <col min="11522" max="11522" width="42" style="2" customWidth="1"/>
    <col min="11523" max="11523" width="23.7109375" style="2" customWidth="1"/>
    <col min="11524" max="11524" width="16.28515625" style="2" customWidth="1"/>
    <col min="11525" max="11525" width="16.7109375" style="2" customWidth="1"/>
    <col min="11526" max="11526" width="13.5703125" style="2" customWidth="1"/>
    <col min="11527" max="11527" width="29.5703125" style="2" customWidth="1"/>
    <col min="11528" max="11528" width="26" style="2" customWidth="1"/>
    <col min="11529" max="11529" width="20.28515625" style="2" customWidth="1"/>
    <col min="11530" max="11530" width="18.28515625" style="2" customWidth="1"/>
    <col min="11531" max="11531" width="14.140625" style="2" customWidth="1"/>
    <col min="11532" max="11532" width="32.7109375" style="2" customWidth="1"/>
    <col min="11533" max="11533" width="34" style="2" customWidth="1"/>
    <col min="11534" max="11536" width="16.28515625" style="2" customWidth="1"/>
    <col min="11537" max="11537" width="14.7109375" style="2" customWidth="1"/>
    <col min="11538" max="11538" width="14.28515625" style="2" customWidth="1"/>
    <col min="11539" max="11539" width="20.7109375" style="2" customWidth="1"/>
    <col min="11540" max="11540" width="11.42578125" style="2" customWidth="1"/>
    <col min="11541" max="11776" width="11.42578125" style="2" hidden="1"/>
    <col min="11777" max="11777" width="23.85546875" style="2" customWidth="1"/>
    <col min="11778" max="11778" width="42" style="2" customWidth="1"/>
    <col min="11779" max="11779" width="23.7109375" style="2" customWidth="1"/>
    <col min="11780" max="11780" width="16.28515625" style="2" customWidth="1"/>
    <col min="11781" max="11781" width="16.7109375" style="2" customWidth="1"/>
    <col min="11782" max="11782" width="13.5703125" style="2" customWidth="1"/>
    <col min="11783" max="11783" width="29.5703125" style="2" customWidth="1"/>
    <col min="11784" max="11784" width="26" style="2" customWidth="1"/>
    <col min="11785" max="11785" width="20.28515625" style="2" customWidth="1"/>
    <col min="11786" max="11786" width="18.28515625" style="2" customWidth="1"/>
    <col min="11787" max="11787" width="14.140625" style="2" customWidth="1"/>
    <col min="11788" max="11788" width="32.7109375" style="2" customWidth="1"/>
    <col min="11789" max="11789" width="34" style="2" customWidth="1"/>
    <col min="11790" max="11792" width="16.28515625" style="2" customWidth="1"/>
    <col min="11793" max="11793" width="14.7109375" style="2" customWidth="1"/>
    <col min="11794" max="11794" width="14.28515625" style="2" customWidth="1"/>
    <col min="11795" max="11795" width="20.7109375" style="2" customWidth="1"/>
    <col min="11796" max="11796" width="11.42578125" style="2" customWidth="1"/>
    <col min="11797" max="12032" width="11.42578125" style="2" hidden="1"/>
    <col min="12033" max="12033" width="23.85546875" style="2" customWidth="1"/>
    <col min="12034" max="12034" width="42" style="2" customWidth="1"/>
    <col min="12035" max="12035" width="23.7109375" style="2" customWidth="1"/>
    <col min="12036" max="12036" width="16.28515625" style="2" customWidth="1"/>
    <col min="12037" max="12037" width="16.7109375" style="2" customWidth="1"/>
    <col min="12038" max="12038" width="13.5703125" style="2" customWidth="1"/>
    <col min="12039" max="12039" width="29.5703125" style="2" customWidth="1"/>
    <col min="12040" max="12040" width="26" style="2" customWidth="1"/>
    <col min="12041" max="12041" width="20.28515625" style="2" customWidth="1"/>
    <col min="12042" max="12042" width="18.28515625" style="2" customWidth="1"/>
    <col min="12043" max="12043" width="14.140625" style="2" customWidth="1"/>
    <col min="12044" max="12044" width="32.7109375" style="2" customWidth="1"/>
    <col min="12045" max="12045" width="34" style="2" customWidth="1"/>
    <col min="12046" max="12048" width="16.28515625" style="2" customWidth="1"/>
    <col min="12049" max="12049" width="14.7109375" style="2" customWidth="1"/>
    <col min="12050" max="12050" width="14.28515625" style="2" customWidth="1"/>
    <col min="12051" max="12051" width="20.7109375" style="2" customWidth="1"/>
    <col min="12052" max="12052" width="11.42578125" style="2" customWidth="1"/>
    <col min="12053" max="12288" width="11.42578125" style="2" hidden="1"/>
    <col min="12289" max="12289" width="23.85546875" style="2" customWidth="1"/>
    <col min="12290" max="12290" width="42" style="2" customWidth="1"/>
    <col min="12291" max="12291" width="23.7109375" style="2" customWidth="1"/>
    <col min="12292" max="12292" width="16.28515625" style="2" customWidth="1"/>
    <col min="12293" max="12293" width="16.7109375" style="2" customWidth="1"/>
    <col min="12294" max="12294" width="13.5703125" style="2" customWidth="1"/>
    <col min="12295" max="12295" width="29.5703125" style="2" customWidth="1"/>
    <col min="12296" max="12296" width="26" style="2" customWidth="1"/>
    <col min="12297" max="12297" width="20.28515625" style="2" customWidth="1"/>
    <col min="12298" max="12298" width="18.28515625" style="2" customWidth="1"/>
    <col min="12299" max="12299" width="14.140625" style="2" customWidth="1"/>
    <col min="12300" max="12300" width="32.7109375" style="2" customWidth="1"/>
    <col min="12301" max="12301" width="34" style="2" customWidth="1"/>
    <col min="12302" max="12304" width="16.28515625" style="2" customWidth="1"/>
    <col min="12305" max="12305" width="14.7109375" style="2" customWidth="1"/>
    <col min="12306" max="12306" width="14.28515625" style="2" customWidth="1"/>
    <col min="12307" max="12307" width="20.7109375" style="2" customWidth="1"/>
    <col min="12308" max="12308" width="11.42578125" style="2" customWidth="1"/>
    <col min="12309" max="12544" width="11.42578125" style="2" hidden="1"/>
    <col min="12545" max="12545" width="23.85546875" style="2" customWidth="1"/>
    <col min="12546" max="12546" width="42" style="2" customWidth="1"/>
    <col min="12547" max="12547" width="23.7109375" style="2" customWidth="1"/>
    <col min="12548" max="12548" width="16.28515625" style="2" customWidth="1"/>
    <col min="12549" max="12549" width="16.7109375" style="2" customWidth="1"/>
    <col min="12550" max="12550" width="13.5703125" style="2" customWidth="1"/>
    <col min="12551" max="12551" width="29.5703125" style="2" customWidth="1"/>
    <col min="12552" max="12552" width="26" style="2" customWidth="1"/>
    <col min="12553" max="12553" width="20.28515625" style="2" customWidth="1"/>
    <col min="12554" max="12554" width="18.28515625" style="2" customWidth="1"/>
    <col min="12555" max="12555" width="14.140625" style="2" customWidth="1"/>
    <col min="12556" max="12556" width="32.7109375" style="2" customWidth="1"/>
    <col min="12557" max="12557" width="34" style="2" customWidth="1"/>
    <col min="12558" max="12560" width="16.28515625" style="2" customWidth="1"/>
    <col min="12561" max="12561" width="14.7109375" style="2" customWidth="1"/>
    <col min="12562" max="12562" width="14.28515625" style="2" customWidth="1"/>
    <col min="12563" max="12563" width="20.7109375" style="2" customWidth="1"/>
    <col min="12564" max="12564" width="11.42578125" style="2" customWidth="1"/>
    <col min="12565" max="12800" width="11.42578125" style="2" hidden="1"/>
    <col min="12801" max="12801" width="23.85546875" style="2" customWidth="1"/>
    <col min="12802" max="12802" width="42" style="2" customWidth="1"/>
    <col min="12803" max="12803" width="23.7109375" style="2" customWidth="1"/>
    <col min="12804" max="12804" width="16.28515625" style="2" customWidth="1"/>
    <col min="12805" max="12805" width="16.7109375" style="2" customWidth="1"/>
    <col min="12806" max="12806" width="13.5703125" style="2" customWidth="1"/>
    <col min="12807" max="12807" width="29.5703125" style="2" customWidth="1"/>
    <col min="12808" max="12808" width="26" style="2" customWidth="1"/>
    <col min="12809" max="12809" width="20.28515625" style="2" customWidth="1"/>
    <col min="12810" max="12810" width="18.28515625" style="2" customWidth="1"/>
    <col min="12811" max="12811" width="14.140625" style="2" customWidth="1"/>
    <col min="12812" max="12812" width="32.7109375" style="2" customWidth="1"/>
    <col min="12813" max="12813" width="34" style="2" customWidth="1"/>
    <col min="12814" max="12816" width="16.28515625" style="2" customWidth="1"/>
    <col min="12817" max="12817" width="14.7109375" style="2" customWidth="1"/>
    <col min="12818" max="12818" width="14.28515625" style="2" customWidth="1"/>
    <col min="12819" max="12819" width="20.7109375" style="2" customWidth="1"/>
    <col min="12820" max="12820" width="11.42578125" style="2" customWidth="1"/>
    <col min="12821" max="13056" width="11.42578125" style="2" hidden="1"/>
    <col min="13057" max="13057" width="23.85546875" style="2" customWidth="1"/>
    <col min="13058" max="13058" width="42" style="2" customWidth="1"/>
    <col min="13059" max="13059" width="23.7109375" style="2" customWidth="1"/>
    <col min="13060" max="13060" width="16.28515625" style="2" customWidth="1"/>
    <col min="13061" max="13061" width="16.7109375" style="2" customWidth="1"/>
    <col min="13062" max="13062" width="13.5703125" style="2" customWidth="1"/>
    <col min="13063" max="13063" width="29.5703125" style="2" customWidth="1"/>
    <col min="13064" max="13064" width="26" style="2" customWidth="1"/>
    <col min="13065" max="13065" width="20.28515625" style="2" customWidth="1"/>
    <col min="13066" max="13066" width="18.28515625" style="2" customWidth="1"/>
    <col min="13067" max="13067" width="14.140625" style="2" customWidth="1"/>
    <col min="13068" max="13068" width="32.7109375" style="2" customWidth="1"/>
    <col min="13069" max="13069" width="34" style="2" customWidth="1"/>
    <col min="13070" max="13072" width="16.28515625" style="2" customWidth="1"/>
    <col min="13073" max="13073" width="14.7109375" style="2" customWidth="1"/>
    <col min="13074" max="13074" width="14.28515625" style="2" customWidth="1"/>
    <col min="13075" max="13075" width="20.7109375" style="2" customWidth="1"/>
    <col min="13076" max="13076" width="11.42578125" style="2" customWidth="1"/>
    <col min="13077" max="13312" width="11.42578125" style="2" hidden="1"/>
    <col min="13313" max="13313" width="23.85546875" style="2" customWidth="1"/>
    <col min="13314" max="13314" width="42" style="2" customWidth="1"/>
    <col min="13315" max="13315" width="23.7109375" style="2" customWidth="1"/>
    <col min="13316" max="13316" width="16.28515625" style="2" customWidth="1"/>
    <col min="13317" max="13317" width="16.7109375" style="2" customWidth="1"/>
    <col min="13318" max="13318" width="13.5703125" style="2" customWidth="1"/>
    <col min="13319" max="13319" width="29.5703125" style="2" customWidth="1"/>
    <col min="13320" max="13320" width="26" style="2" customWidth="1"/>
    <col min="13321" max="13321" width="20.28515625" style="2" customWidth="1"/>
    <col min="13322" max="13322" width="18.28515625" style="2" customWidth="1"/>
    <col min="13323" max="13323" width="14.140625" style="2" customWidth="1"/>
    <col min="13324" max="13324" width="32.7109375" style="2" customWidth="1"/>
    <col min="13325" max="13325" width="34" style="2" customWidth="1"/>
    <col min="13326" max="13328" width="16.28515625" style="2" customWidth="1"/>
    <col min="13329" max="13329" width="14.7109375" style="2" customWidth="1"/>
    <col min="13330" max="13330" width="14.28515625" style="2" customWidth="1"/>
    <col min="13331" max="13331" width="20.7109375" style="2" customWidth="1"/>
    <col min="13332" max="13332" width="11.42578125" style="2" customWidth="1"/>
    <col min="13333" max="13568" width="11.42578125" style="2" hidden="1"/>
    <col min="13569" max="13569" width="23.85546875" style="2" customWidth="1"/>
    <col min="13570" max="13570" width="42" style="2" customWidth="1"/>
    <col min="13571" max="13571" width="23.7109375" style="2" customWidth="1"/>
    <col min="13572" max="13572" width="16.28515625" style="2" customWidth="1"/>
    <col min="13573" max="13573" width="16.7109375" style="2" customWidth="1"/>
    <col min="13574" max="13574" width="13.5703125" style="2" customWidth="1"/>
    <col min="13575" max="13575" width="29.5703125" style="2" customWidth="1"/>
    <col min="13576" max="13576" width="26" style="2" customWidth="1"/>
    <col min="13577" max="13577" width="20.28515625" style="2" customWidth="1"/>
    <col min="13578" max="13578" width="18.28515625" style="2" customWidth="1"/>
    <col min="13579" max="13579" width="14.140625" style="2" customWidth="1"/>
    <col min="13580" max="13580" width="32.7109375" style="2" customWidth="1"/>
    <col min="13581" max="13581" width="34" style="2" customWidth="1"/>
    <col min="13582" max="13584" width="16.28515625" style="2" customWidth="1"/>
    <col min="13585" max="13585" width="14.7109375" style="2" customWidth="1"/>
    <col min="13586" max="13586" width="14.28515625" style="2" customWidth="1"/>
    <col min="13587" max="13587" width="20.7109375" style="2" customWidth="1"/>
    <col min="13588" max="13588" width="11.42578125" style="2" customWidth="1"/>
    <col min="13589" max="13824" width="11.42578125" style="2" hidden="1"/>
    <col min="13825" max="13825" width="23.85546875" style="2" customWidth="1"/>
    <col min="13826" max="13826" width="42" style="2" customWidth="1"/>
    <col min="13827" max="13827" width="23.7109375" style="2" customWidth="1"/>
    <col min="13828" max="13828" width="16.28515625" style="2" customWidth="1"/>
    <col min="13829" max="13829" width="16.7109375" style="2" customWidth="1"/>
    <col min="13830" max="13830" width="13.5703125" style="2" customWidth="1"/>
    <col min="13831" max="13831" width="29.5703125" style="2" customWidth="1"/>
    <col min="13832" max="13832" width="26" style="2" customWidth="1"/>
    <col min="13833" max="13833" width="20.28515625" style="2" customWidth="1"/>
    <col min="13834" max="13834" width="18.28515625" style="2" customWidth="1"/>
    <col min="13835" max="13835" width="14.140625" style="2" customWidth="1"/>
    <col min="13836" max="13836" width="32.7109375" style="2" customWidth="1"/>
    <col min="13837" max="13837" width="34" style="2" customWidth="1"/>
    <col min="13838" max="13840" width="16.28515625" style="2" customWidth="1"/>
    <col min="13841" max="13841" width="14.7109375" style="2" customWidth="1"/>
    <col min="13842" max="13842" width="14.28515625" style="2" customWidth="1"/>
    <col min="13843" max="13843" width="20.7109375" style="2" customWidth="1"/>
    <col min="13844" max="13844" width="11.42578125" style="2" customWidth="1"/>
    <col min="13845" max="14080" width="11.42578125" style="2" hidden="1"/>
    <col min="14081" max="14081" width="23.85546875" style="2" customWidth="1"/>
    <col min="14082" max="14082" width="42" style="2" customWidth="1"/>
    <col min="14083" max="14083" width="23.7109375" style="2" customWidth="1"/>
    <col min="14084" max="14084" width="16.28515625" style="2" customWidth="1"/>
    <col min="14085" max="14085" width="16.7109375" style="2" customWidth="1"/>
    <col min="14086" max="14086" width="13.5703125" style="2" customWidth="1"/>
    <col min="14087" max="14087" width="29.5703125" style="2" customWidth="1"/>
    <col min="14088" max="14088" width="26" style="2" customWidth="1"/>
    <col min="14089" max="14089" width="20.28515625" style="2" customWidth="1"/>
    <col min="14090" max="14090" width="18.28515625" style="2" customWidth="1"/>
    <col min="14091" max="14091" width="14.140625" style="2" customWidth="1"/>
    <col min="14092" max="14092" width="32.7109375" style="2" customWidth="1"/>
    <col min="14093" max="14093" width="34" style="2" customWidth="1"/>
    <col min="14094" max="14096" width="16.28515625" style="2" customWidth="1"/>
    <col min="14097" max="14097" width="14.7109375" style="2" customWidth="1"/>
    <col min="14098" max="14098" width="14.28515625" style="2" customWidth="1"/>
    <col min="14099" max="14099" width="20.7109375" style="2" customWidth="1"/>
    <col min="14100" max="14100" width="11.42578125" style="2" customWidth="1"/>
    <col min="14101" max="14336" width="11.42578125" style="2" hidden="1"/>
    <col min="14337" max="14337" width="23.85546875" style="2" customWidth="1"/>
    <col min="14338" max="14338" width="42" style="2" customWidth="1"/>
    <col min="14339" max="14339" width="23.7109375" style="2" customWidth="1"/>
    <col min="14340" max="14340" width="16.28515625" style="2" customWidth="1"/>
    <col min="14341" max="14341" width="16.7109375" style="2" customWidth="1"/>
    <col min="14342" max="14342" width="13.5703125" style="2" customWidth="1"/>
    <col min="14343" max="14343" width="29.5703125" style="2" customWidth="1"/>
    <col min="14344" max="14344" width="26" style="2" customWidth="1"/>
    <col min="14345" max="14345" width="20.28515625" style="2" customWidth="1"/>
    <col min="14346" max="14346" width="18.28515625" style="2" customWidth="1"/>
    <col min="14347" max="14347" width="14.140625" style="2" customWidth="1"/>
    <col min="14348" max="14348" width="32.7109375" style="2" customWidth="1"/>
    <col min="14349" max="14349" width="34" style="2" customWidth="1"/>
    <col min="14350" max="14352" width="16.28515625" style="2" customWidth="1"/>
    <col min="14353" max="14353" width="14.7109375" style="2" customWidth="1"/>
    <col min="14354" max="14354" width="14.28515625" style="2" customWidth="1"/>
    <col min="14355" max="14355" width="20.7109375" style="2" customWidth="1"/>
    <col min="14356" max="14356" width="11.42578125" style="2" customWidth="1"/>
    <col min="14357" max="14592" width="11.42578125" style="2" hidden="1"/>
    <col min="14593" max="14593" width="23.85546875" style="2" customWidth="1"/>
    <col min="14594" max="14594" width="42" style="2" customWidth="1"/>
    <col min="14595" max="14595" width="23.7109375" style="2" customWidth="1"/>
    <col min="14596" max="14596" width="16.28515625" style="2" customWidth="1"/>
    <col min="14597" max="14597" width="16.7109375" style="2" customWidth="1"/>
    <col min="14598" max="14598" width="13.5703125" style="2" customWidth="1"/>
    <col min="14599" max="14599" width="29.5703125" style="2" customWidth="1"/>
    <col min="14600" max="14600" width="26" style="2" customWidth="1"/>
    <col min="14601" max="14601" width="20.28515625" style="2" customWidth="1"/>
    <col min="14602" max="14602" width="18.28515625" style="2" customWidth="1"/>
    <col min="14603" max="14603" width="14.140625" style="2" customWidth="1"/>
    <col min="14604" max="14604" width="32.7109375" style="2" customWidth="1"/>
    <col min="14605" max="14605" width="34" style="2" customWidth="1"/>
    <col min="14606" max="14608" width="16.28515625" style="2" customWidth="1"/>
    <col min="14609" max="14609" width="14.7109375" style="2" customWidth="1"/>
    <col min="14610" max="14610" width="14.28515625" style="2" customWidth="1"/>
    <col min="14611" max="14611" width="20.7109375" style="2" customWidth="1"/>
    <col min="14612" max="14612" width="11.42578125" style="2" customWidth="1"/>
    <col min="14613" max="14848" width="11.42578125" style="2" hidden="1"/>
    <col min="14849" max="14849" width="23.85546875" style="2" customWidth="1"/>
    <col min="14850" max="14850" width="42" style="2" customWidth="1"/>
    <col min="14851" max="14851" width="23.7109375" style="2" customWidth="1"/>
    <col min="14852" max="14852" width="16.28515625" style="2" customWidth="1"/>
    <col min="14853" max="14853" width="16.7109375" style="2" customWidth="1"/>
    <col min="14854" max="14854" width="13.5703125" style="2" customWidth="1"/>
    <col min="14855" max="14855" width="29.5703125" style="2" customWidth="1"/>
    <col min="14856" max="14856" width="26" style="2" customWidth="1"/>
    <col min="14857" max="14857" width="20.28515625" style="2" customWidth="1"/>
    <col min="14858" max="14858" width="18.28515625" style="2" customWidth="1"/>
    <col min="14859" max="14859" width="14.140625" style="2" customWidth="1"/>
    <col min="14860" max="14860" width="32.7109375" style="2" customWidth="1"/>
    <col min="14861" max="14861" width="34" style="2" customWidth="1"/>
    <col min="14862" max="14864" width="16.28515625" style="2" customWidth="1"/>
    <col min="14865" max="14865" width="14.7109375" style="2" customWidth="1"/>
    <col min="14866" max="14866" width="14.28515625" style="2" customWidth="1"/>
    <col min="14867" max="14867" width="20.7109375" style="2" customWidth="1"/>
    <col min="14868" max="14868" width="11.42578125" style="2" customWidth="1"/>
    <col min="14869" max="15104" width="11.42578125" style="2" hidden="1"/>
    <col min="15105" max="15105" width="23.85546875" style="2" customWidth="1"/>
    <col min="15106" max="15106" width="42" style="2" customWidth="1"/>
    <col min="15107" max="15107" width="23.7109375" style="2" customWidth="1"/>
    <col min="15108" max="15108" width="16.28515625" style="2" customWidth="1"/>
    <col min="15109" max="15109" width="16.7109375" style="2" customWidth="1"/>
    <col min="15110" max="15110" width="13.5703125" style="2" customWidth="1"/>
    <col min="15111" max="15111" width="29.5703125" style="2" customWidth="1"/>
    <col min="15112" max="15112" width="26" style="2" customWidth="1"/>
    <col min="15113" max="15113" width="20.28515625" style="2" customWidth="1"/>
    <col min="15114" max="15114" width="18.28515625" style="2" customWidth="1"/>
    <col min="15115" max="15115" width="14.140625" style="2" customWidth="1"/>
    <col min="15116" max="15116" width="32.7109375" style="2" customWidth="1"/>
    <col min="15117" max="15117" width="34" style="2" customWidth="1"/>
    <col min="15118" max="15120" width="16.28515625" style="2" customWidth="1"/>
    <col min="15121" max="15121" width="14.7109375" style="2" customWidth="1"/>
    <col min="15122" max="15122" width="14.28515625" style="2" customWidth="1"/>
    <col min="15123" max="15123" width="20.7109375" style="2" customWidth="1"/>
    <col min="15124" max="15124" width="11.42578125" style="2" customWidth="1"/>
    <col min="15125" max="15360" width="11.42578125" style="2" hidden="1"/>
    <col min="15361" max="15361" width="23.85546875" style="2" customWidth="1"/>
    <col min="15362" max="15362" width="42" style="2" customWidth="1"/>
    <col min="15363" max="15363" width="23.7109375" style="2" customWidth="1"/>
    <col min="15364" max="15364" width="16.28515625" style="2" customWidth="1"/>
    <col min="15365" max="15365" width="16.7109375" style="2" customWidth="1"/>
    <col min="15366" max="15366" width="13.5703125" style="2" customWidth="1"/>
    <col min="15367" max="15367" width="29.5703125" style="2" customWidth="1"/>
    <col min="15368" max="15368" width="26" style="2" customWidth="1"/>
    <col min="15369" max="15369" width="20.28515625" style="2" customWidth="1"/>
    <col min="15370" max="15370" width="18.28515625" style="2" customWidth="1"/>
    <col min="15371" max="15371" width="14.140625" style="2" customWidth="1"/>
    <col min="15372" max="15372" width="32.7109375" style="2" customWidth="1"/>
    <col min="15373" max="15373" width="34" style="2" customWidth="1"/>
    <col min="15374" max="15376" width="16.28515625" style="2" customWidth="1"/>
    <col min="15377" max="15377" width="14.7109375" style="2" customWidth="1"/>
    <col min="15378" max="15378" width="14.28515625" style="2" customWidth="1"/>
    <col min="15379" max="15379" width="20.7109375" style="2" customWidth="1"/>
    <col min="15380" max="15380" width="11.42578125" style="2" customWidth="1"/>
    <col min="15381" max="15616" width="11.42578125" style="2" hidden="1"/>
    <col min="15617" max="15617" width="23.85546875" style="2" customWidth="1"/>
    <col min="15618" max="15618" width="42" style="2" customWidth="1"/>
    <col min="15619" max="15619" width="23.7109375" style="2" customWidth="1"/>
    <col min="15620" max="15620" width="16.28515625" style="2" customWidth="1"/>
    <col min="15621" max="15621" width="16.7109375" style="2" customWidth="1"/>
    <col min="15622" max="15622" width="13.5703125" style="2" customWidth="1"/>
    <col min="15623" max="15623" width="29.5703125" style="2" customWidth="1"/>
    <col min="15624" max="15624" width="26" style="2" customWidth="1"/>
    <col min="15625" max="15625" width="20.28515625" style="2" customWidth="1"/>
    <col min="15626" max="15626" width="18.28515625" style="2" customWidth="1"/>
    <col min="15627" max="15627" width="14.140625" style="2" customWidth="1"/>
    <col min="15628" max="15628" width="32.7109375" style="2" customWidth="1"/>
    <col min="15629" max="15629" width="34" style="2" customWidth="1"/>
    <col min="15630" max="15632" width="16.28515625" style="2" customWidth="1"/>
    <col min="15633" max="15633" width="14.7109375" style="2" customWidth="1"/>
    <col min="15634" max="15634" width="14.28515625" style="2" customWidth="1"/>
    <col min="15635" max="15635" width="20.7109375" style="2" customWidth="1"/>
    <col min="15636" max="15636" width="11.42578125" style="2" customWidth="1"/>
    <col min="15637" max="15872" width="11.42578125" style="2" hidden="1"/>
    <col min="15873" max="15873" width="23.85546875" style="2" customWidth="1"/>
    <col min="15874" max="15874" width="42" style="2" customWidth="1"/>
    <col min="15875" max="15875" width="23.7109375" style="2" customWidth="1"/>
    <col min="15876" max="15876" width="16.28515625" style="2" customWidth="1"/>
    <col min="15877" max="15877" width="16.7109375" style="2" customWidth="1"/>
    <col min="15878" max="15878" width="13.5703125" style="2" customWidth="1"/>
    <col min="15879" max="15879" width="29.5703125" style="2" customWidth="1"/>
    <col min="15880" max="15880" width="26" style="2" customWidth="1"/>
    <col min="15881" max="15881" width="20.28515625" style="2" customWidth="1"/>
    <col min="15882" max="15882" width="18.28515625" style="2" customWidth="1"/>
    <col min="15883" max="15883" width="14.140625" style="2" customWidth="1"/>
    <col min="15884" max="15884" width="32.7109375" style="2" customWidth="1"/>
    <col min="15885" max="15885" width="34" style="2" customWidth="1"/>
    <col min="15886" max="15888" width="16.28515625" style="2" customWidth="1"/>
    <col min="15889" max="15889" width="14.7109375" style="2" customWidth="1"/>
    <col min="15890" max="15890" width="14.28515625" style="2" customWidth="1"/>
    <col min="15891" max="15891" width="20.7109375" style="2" customWidth="1"/>
    <col min="15892" max="15892" width="11.42578125" style="2" customWidth="1"/>
    <col min="15893" max="16128" width="11.42578125" style="2" hidden="1"/>
    <col min="16129" max="16129" width="23.85546875" style="2" customWidth="1"/>
    <col min="16130" max="16130" width="42" style="2" customWidth="1"/>
    <col min="16131" max="16131" width="23.7109375" style="2" customWidth="1"/>
    <col min="16132" max="16132" width="16.28515625" style="2" customWidth="1"/>
    <col min="16133" max="16133" width="16.7109375" style="2" customWidth="1"/>
    <col min="16134" max="16134" width="13.5703125" style="2" customWidth="1"/>
    <col min="16135" max="16135" width="29.5703125" style="2" customWidth="1"/>
    <col min="16136" max="16136" width="26" style="2" customWidth="1"/>
    <col min="16137" max="16137" width="20.28515625" style="2" customWidth="1"/>
    <col min="16138" max="16138" width="18.28515625" style="2" customWidth="1"/>
    <col min="16139" max="16139" width="14.140625" style="2" customWidth="1"/>
    <col min="16140" max="16140" width="32.7109375" style="2" customWidth="1"/>
    <col min="16141" max="16141" width="34" style="2" customWidth="1"/>
    <col min="16142" max="16144" width="16.28515625" style="2" customWidth="1"/>
    <col min="16145" max="16145" width="14.7109375" style="2" customWidth="1"/>
    <col min="16146" max="16146" width="14.28515625" style="2" customWidth="1"/>
    <col min="16147" max="16147" width="20.7109375" style="2" customWidth="1"/>
    <col min="16148" max="16148" width="11.42578125" style="2" customWidth="1"/>
    <col min="16149" max="16384" width="11.42578125" style="2" hidden="1"/>
  </cols>
  <sheetData>
    <row r="1" spans="1:19" ht="18.600000000000001" customHeight="1" thickBot="1" x14ac:dyDescent="0.3"/>
    <row r="2" spans="1:19" s="1" customFormat="1" ht="13.5" thickBot="1" x14ac:dyDescent="0.3">
      <c r="A2" s="782" t="s">
        <v>0</v>
      </c>
      <c r="B2" s="783"/>
      <c r="C2" s="783"/>
      <c r="D2" s="783"/>
      <c r="E2" s="783"/>
      <c r="F2" s="783"/>
      <c r="G2" s="783"/>
      <c r="H2" s="783"/>
      <c r="I2" s="783"/>
      <c r="J2" s="783"/>
      <c r="K2" s="783"/>
      <c r="L2" s="783"/>
      <c r="M2" s="783"/>
      <c r="N2" s="783"/>
      <c r="O2" s="783"/>
      <c r="P2" s="783"/>
      <c r="Q2" s="783"/>
      <c r="R2" s="783"/>
      <c r="S2" s="784"/>
    </row>
    <row r="3" spans="1:19" s="1" customFormat="1" ht="13.5" thickBot="1" x14ac:dyDescent="0.3">
      <c r="A3" s="782" t="s">
        <v>168</v>
      </c>
      <c r="B3" s="783"/>
      <c r="C3" s="783"/>
      <c r="D3" s="783"/>
      <c r="E3" s="783"/>
      <c r="F3" s="783"/>
      <c r="G3" s="783"/>
      <c r="H3" s="783"/>
      <c r="I3" s="783"/>
      <c r="J3" s="783"/>
      <c r="K3" s="783"/>
      <c r="L3" s="783"/>
      <c r="M3" s="783"/>
      <c r="N3" s="783"/>
      <c r="O3" s="783"/>
      <c r="P3" s="783"/>
      <c r="Q3" s="783"/>
      <c r="R3" s="783"/>
      <c r="S3" s="784"/>
    </row>
    <row r="4" spans="1:19" s="8" customFormat="1" ht="13.5" thickBot="1" x14ac:dyDescent="0.3">
      <c r="A4" s="785" t="s">
        <v>1508</v>
      </c>
      <c r="B4" s="785"/>
      <c r="C4" s="785"/>
      <c r="D4" s="785"/>
      <c r="E4" s="785"/>
      <c r="F4" s="785"/>
      <c r="G4" s="931" t="s">
        <v>1576</v>
      </c>
      <c r="H4" s="932"/>
      <c r="I4" s="932"/>
      <c r="J4" s="932"/>
      <c r="K4" s="932"/>
      <c r="L4" s="932"/>
      <c r="M4" s="785" t="s">
        <v>1509</v>
      </c>
      <c r="N4" s="785"/>
      <c r="O4" s="785"/>
      <c r="P4" s="785"/>
      <c r="Q4" s="785"/>
      <c r="R4" s="785"/>
      <c r="S4" s="785"/>
    </row>
    <row r="5" spans="1:19" s="8" customFormat="1" ht="13.5" thickBot="1" x14ac:dyDescent="0.3">
      <c r="A5" s="785" t="s">
        <v>5</v>
      </c>
      <c r="B5" s="785"/>
      <c r="C5" s="785"/>
      <c r="D5" s="785"/>
      <c r="E5" s="288"/>
      <c r="F5" s="294"/>
      <c r="G5" s="785" t="s">
        <v>6</v>
      </c>
      <c r="H5" s="785"/>
      <c r="I5" s="785"/>
      <c r="J5" s="785"/>
      <c r="K5" s="785"/>
      <c r="L5" s="785"/>
      <c r="M5" s="785"/>
      <c r="N5" s="785" t="s">
        <v>534</v>
      </c>
      <c r="O5" s="785"/>
      <c r="P5" s="785"/>
      <c r="Q5" s="785"/>
      <c r="R5" s="785"/>
      <c r="S5" s="785"/>
    </row>
    <row r="6" spans="1:19" s="8" customFormat="1" ht="24.6" customHeight="1" thickBot="1" x14ac:dyDescent="0.3">
      <c r="A6" s="785" t="s">
        <v>68</v>
      </c>
      <c r="B6" s="785" t="s">
        <v>9</v>
      </c>
      <c r="C6" s="785" t="s">
        <v>10</v>
      </c>
      <c r="D6" s="785" t="s">
        <v>11</v>
      </c>
      <c r="E6" s="785" t="s">
        <v>536</v>
      </c>
      <c r="F6" s="924" t="s">
        <v>172</v>
      </c>
      <c r="G6" s="785" t="s">
        <v>9</v>
      </c>
      <c r="H6" s="785" t="s">
        <v>14</v>
      </c>
      <c r="I6" s="811" t="s">
        <v>173</v>
      </c>
      <c r="J6" s="811" t="s">
        <v>174</v>
      </c>
      <c r="K6" s="924" t="s">
        <v>175</v>
      </c>
      <c r="L6" s="815" t="s">
        <v>18</v>
      </c>
      <c r="M6" s="785" t="s">
        <v>19</v>
      </c>
      <c r="N6" s="785" t="s">
        <v>176</v>
      </c>
      <c r="O6" s="811" t="s">
        <v>540</v>
      </c>
      <c r="P6" s="811" t="s">
        <v>1510</v>
      </c>
      <c r="Q6" s="924" t="s">
        <v>179</v>
      </c>
      <c r="R6" s="785" t="s">
        <v>24</v>
      </c>
      <c r="S6" s="785" t="s">
        <v>25</v>
      </c>
    </row>
    <row r="7" spans="1:19" s="8" customFormat="1" ht="24.6" customHeight="1" thickBot="1" x14ac:dyDescent="0.3">
      <c r="A7" s="785"/>
      <c r="B7" s="785"/>
      <c r="C7" s="785"/>
      <c r="D7" s="785"/>
      <c r="E7" s="785"/>
      <c r="F7" s="924"/>
      <c r="G7" s="785"/>
      <c r="H7" s="785"/>
      <c r="I7" s="811"/>
      <c r="J7" s="811"/>
      <c r="K7" s="924"/>
      <c r="L7" s="815"/>
      <c r="M7" s="785"/>
      <c r="N7" s="785"/>
      <c r="O7" s="811"/>
      <c r="P7" s="811"/>
      <c r="Q7" s="924"/>
      <c r="R7" s="785"/>
      <c r="S7" s="785"/>
    </row>
    <row r="8" spans="1:19" ht="117" customHeight="1" thickBot="1" x14ac:dyDescent="0.3">
      <c r="A8" s="289" t="s">
        <v>1511</v>
      </c>
      <c r="B8" s="291" t="s">
        <v>1512</v>
      </c>
      <c r="C8" s="291" t="s">
        <v>1513</v>
      </c>
      <c r="D8" s="290">
        <v>5</v>
      </c>
      <c r="E8" s="290">
        <v>5</v>
      </c>
      <c r="F8" s="384">
        <f>+E8/D8</f>
        <v>1</v>
      </c>
      <c r="G8" s="291" t="s">
        <v>1514</v>
      </c>
      <c r="H8" s="400" t="s">
        <v>30</v>
      </c>
      <c r="I8" s="217">
        <v>290742737</v>
      </c>
      <c r="J8" s="217">
        <v>290742737</v>
      </c>
      <c r="K8" s="401">
        <f>J8/I8</f>
        <v>1</v>
      </c>
      <c r="L8" s="291" t="s">
        <v>1515</v>
      </c>
      <c r="M8" s="402" t="s">
        <v>1516</v>
      </c>
      <c r="N8" s="403">
        <v>27</v>
      </c>
      <c r="O8" s="404">
        <v>290742737</v>
      </c>
      <c r="P8" s="404">
        <f>J8</f>
        <v>290742737</v>
      </c>
      <c r="Q8" s="401">
        <f>+P8/O8</f>
        <v>1</v>
      </c>
      <c r="R8" s="290" t="s">
        <v>33</v>
      </c>
      <c r="S8" s="520" t="s">
        <v>1517</v>
      </c>
    </row>
    <row r="9" spans="1:19" ht="13.5" thickBot="1" x14ac:dyDescent="0.3">
      <c r="A9" s="922" t="s">
        <v>61</v>
      </c>
      <c r="B9" s="922"/>
      <c r="C9" s="926"/>
      <c r="D9" s="926"/>
      <c r="E9" s="926"/>
      <c r="F9" s="106">
        <v>1</v>
      </c>
      <c r="G9" s="30"/>
      <c r="H9" s="56"/>
      <c r="I9" s="405">
        <f>I8</f>
        <v>290742737</v>
      </c>
      <c r="J9" s="405">
        <f>J8</f>
        <v>290742737</v>
      </c>
      <c r="K9" s="26">
        <f>K8</f>
        <v>1</v>
      </c>
      <c r="L9" s="54"/>
      <c r="M9" s="54"/>
      <c r="N9" s="295">
        <f>N8</f>
        <v>27</v>
      </c>
      <c r="O9" s="406">
        <f>SUM(O8)</f>
        <v>290742737</v>
      </c>
      <c r="P9" s="406">
        <f>SUM(P8)</f>
        <v>290742737</v>
      </c>
      <c r="Q9" s="109">
        <f>Q8</f>
        <v>1</v>
      </c>
      <c r="R9" s="30"/>
      <c r="S9" s="56"/>
    </row>
    <row r="10" spans="1:19" x14ac:dyDescent="0.25">
      <c r="A10" s="927" t="s">
        <v>62</v>
      </c>
      <c r="B10" s="927"/>
      <c r="C10" s="928"/>
      <c r="D10" s="929"/>
      <c r="E10" s="930"/>
      <c r="F10" s="114"/>
      <c r="G10" s="292"/>
      <c r="H10" s="58"/>
      <c r="I10" s="32"/>
      <c r="J10" s="32"/>
      <c r="K10" s="377"/>
      <c r="L10" s="292"/>
      <c r="M10" s="292"/>
      <c r="N10" s="292"/>
      <c r="O10" s="32"/>
      <c r="P10" s="32"/>
      <c r="Q10" s="377"/>
      <c r="R10" s="292"/>
      <c r="S10" s="58"/>
    </row>
    <row r="11" spans="1:19" x14ac:dyDescent="0.25">
      <c r="A11" s="925" t="s">
        <v>337</v>
      </c>
      <c r="B11" s="925"/>
      <c r="C11" s="912" t="s">
        <v>559</v>
      </c>
      <c r="D11" s="913"/>
      <c r="E11" s="914"/>
      <c r="F11" s="116"/>
      <c r="G11" s="35"/>
      <c r="H11" s="45"/>
      <c r="I11" s="770"/>
      <c r="J11" s="770"/>
      <c r="K11" s="293"/>
      <c r="L11" s="35"/>
      <c r="M11" s="35"/>
      <c r="N11" s="35"/>
      <c r="O11" s="36"/>
      <c r="P11" s="36"/>
      <c r="Q11" s="293"/>
      <c r="R11" s="35"/>
      <c r="S11" s="45"/>
    </row>
    <row r="12" spans="1:19" x14ac:dyDescent="0.25">
      <c r="A12" s="925" t="s">
        <v>64</v>
      </c>
      <c r="B12" s="925"/>
      <c r="C12" s="912" t="s">
        <v>1517</v>
      </c>
      <c r="D12" s="913"/>
      <c r="E12" s="914"/>
      <c r="F12" s="118"/>
      <c r="G12" s="119"/>
      <c r="H12" s="120"/>
      <c r="I12" s="407"/>
      <c r="J12" s="98"/>
      <c r="K12" s="399"/>
      <c r="L12" s="35"/>
      <c r="M12" s="35"/>
      <c r="N12" s="35"/>
      <c r="O12" s="36"/>
      <c r="P12" s="36"/>
      <c r="Q12" s="293"/>
      <c r="R12" s="35"/>
      <c r="S12" s="45"/>
    </row>
    <row r="13" spans="1:19" x14ac:dyDescent="0.25"/>
    <row r="14" spans="1:19" hidden="1" x14ac:dyDescent="0.25"/>
    <row r="15" spans="1:19" hidden="1" x14ac:dyDescent="0.25"/>
    <row r="16" spans="1: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x14ac:dyDescent="0.25"/>
    <row r="113" x14ac:dyDescent="0.25"/>
  </sheetData>
  <mergeCells count="35">
    <mergeCell ref="A5:D5"/>
    <mergeCell ref="G5:M5"/>
    <mergeCell ref="N5:S5"/>
    <mergeCell ref="A6:A7"/>
    <mergeCell ref="B6:B7"/>
    <mergeCell ref="C6:C7"/>
    <mergeCell ref="D6:D7"/>
    <mergeCell ref="E6:E7"/>
    <mergeCell ref="H6:H7"/>
    <mergeCell ref="I6:I7"/>
    <mergeCell ref="S6:S7"/>
    <mergeCell ref="M6:M7"/>
    <mergeCell ref="N6:N7"/>
    <mergeCell ref="O6:O7"/>
    <mergeCell ref="P6:P7"/>
    <mergeCell ref="Q6:Q7"/>
    <mergeCell ref="A2:S2"/>
    <mergeCell ref="A3:S3"/>
    <mergeCell ref="A4:F4"/>
    <mergeCell ref="G4:L4"/>
    <mergeCell ref="M4:S4"/>
    <mergeCell ref="A12:B12"/>
    <mergeCell ref="C12:E12"/>
    <mergeCell ref="A11:B11"/>
    <mergeCell ref="C11:E11"/>
    <mergeCell ref="F6:F7"/>
    <mergeCell ref="A9:B9"/>
    <mergeCell ref="C9:E9"/>
    <mergeCell ref="A10:B10"/>
    <mergeCell ref="C10:E10"/>
    <mergeCell ref="R6:R7"/>
    <mergeCell ref="G6:G7"/>
    <mergeCell ref="J6:J7"/>
    <mergeCell ref="K6:K7"/>
    <mergeCell ref="L6:L7"/>
  </mergeCells>
  <pageMargins left="1.299212598425197" right="0.31496062992125984" top="0.74803149606299213" bottom="0.74803149606299213" header="0.31496062992125984" footer="0.31496062992125984"/>
  <pageSetup paperSize="5"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B115"/>
  <sheetViews>
    <sheetView showGridLines="0" topLeftCell="L1" zoomScale="80" zoomScaleNormal="80" workbookViewId="0">
      <selection activeCell="L12" sqref="A12:XFD13"/>
    </sheetView>
  </sheetViews>
  <sheetFormatPr baseColWidth="10" defaultColWidth="0" defaultRowHeight="0" customHeight="1" zeroHeight="1" x14ac:dyDescent="0.25"/>
  <cols>
    <col min="1" max="1" width="23.85546875" style="2" customWidth="1"/>
    <col min="2" max="2" width="42" style="2" customWidth="1"/>
    <col min="3" max="3" width="23.7109375" style="2" customWidth="1"/>
    <col min="4" max="4" width="16.28515625" style="2" customWidth="1"/>
    <col min="5" max="5" width="16.7109375" style="2" customWidth="1"/>
    <col min="6" max="6" width="13.5703125" style="100" customWidth="1"/>
    <col min="7" max="7" width="38.7109375" style="2" bestFit="1" customWidth="1"/>
    <col min="8" max="8" width="30.7109375" style="1" bestFit="1" customWidth="1"/>
    <col min="9" max="9" width="17.42578125" style="5" customWidth="1"/>
    <col min="10" max="10" width="16.85546875" style="5" customWidth="1"/>
    <col min="11" max="11" width="14.140625" style="359" customWidth="1"/>
    <col min="12" max="12" width="32.7109375" style="2" customWidth="1"/>
    <col min="13" max="13" width="57.7109375" style="2" customWidth="1"/>
    <col min="14" max="14" width="16.28515625" style="2" customWidth="1"/>
    <col min="15" max="15" width="20" style="5" customWidth="1"/>
    <col min="16" max="16" width="16.28515625" style="5" customWidth="1"/>
    <col min="17" max="17" width="14.7109375" style="359" customWidth="1"/>
    <col min="18" max="18" width="14.28515625" style="2" customWidth="1"/>
    <col min="19" max="19" width="20.7109375" style="1" customWidth="1"/>
    <col min="20" max="20" width="11.42578125" style="2" customWidth="1"/>
    <col min="21" max="256" width="11.42578125" style="2" hidden="1"/>
    <col min="257" max="257" width="23.85546875" style="2" customWidth="1"/>
    <col min="258" max="258" width="42" style="2" customWidth="1"/>
    <col min="259" max="259" width="23.7109375" style="2" customWidth="1"/>
    <col min="260" max="260" width="16.28515625" style="2" customWidth="1"/>
    <col min="261" max="261" width="16.7109375" style="2" customWidth="1"/>
    <col min="262" max="262" width="13.5703125" style="2" customWidth="1"/>
    <col min="263" max="263" width="29.5703125" style="2" customWidth="1"/>
    <col min="264" max="264" width="26" style="2" customWidth="1"/>
    <col min="265" max="265" width="20.28515625" style="2" customWidth="1"/>
    <col min="266" max="266" width="18.28515625" style="2" customWidth="1"/>
    <col min="267" max="267" width="14.140625" style="2" customWidth="1"/>
    <col min="268" max="268" width="32.7109375" style="2" customWidth="1"/>
    <col min="269" max="269" width="34" style="2" customWidth="1"/>
    <col min="270" max="272" width="16.28515625" style="2" customWidth="1"/>
    <col min="273" max="273" width="14.7109375" style="2" customWidth="1"/>
    <col min="274" max="274" width="14.28515625" style="2" customWidth="1"/>
    <col min="275" max="275" width="20.7109375" style="2" customWidth="1"/>
    <col min="276" max="276" width="11.42578125" style="2" customWidth="1"/>
    <col min="277" max="512" width="11.42578125" style="2" hidden="1"/>
    <col min="513" max="513" width="23.85546875" style="2" customWidth="1"/>
    <col min="514" max="514" width="42" style="2" customWidth="1"/>
    <col min="515" max="515" width="23.7109375" style="2" customWidth="1"/>
    <col min="516" max="516" width="16.28515625" style="2" customWidth="1"/>
    <col min="517" max="517" width="16.7109375" style="2" customWidth="1"/>
    <col min="518" max="518" width="13.5703125" style="2" customWidth="1"/>
    <col min="519" max="519" width="29.5703125" style="2" customWidth="1"/>
    <col min="520" max="520" width="26" style="2" customWidth="1"/>
    <col min="521" max="521" width="20.28515625" style="2" customWidth="1"/>
    <col min="522" max="522" width="18.28515625" style="2" customWidth="1"/>
    <col min="523" max="523" width="14.140625" style="2" customWidth="1"/>
    <col min="524" max="524" width="32.7109375" style="2" customWidth="1"/>
    <col min="525" max="525" width="34" style="2" customWidth="1"/>
    <col min="526" max="528" width="16.28515625" style="2" customWidth="1"/>
    <col min="529" max="529" width="14.7109375" style="2" customWidth="1"/>
    <col min="530" max="530" width="14.28515625" style="2" customWidth="1"/>
    <col min="531" max="531" width="20.7109375" style="2" customWidth="1"/>
    <col min="532" max="532" width="11.42578125" style="2" customWidth="1"/>
    <col min="533" max="768" width="11.42578125" style="2" hidden="1"/>
    <col min="769" max="769" width="23.85546875" style="2" customWidth="1"/>
    <col min="770" max="770" width="42" style="2" customWidth="1"/>
    <col min="771" max="771" width="23.7109375" style="2" customWidth="1"/>
    <col min="772" max="772" width="16.28515625" style="2" customWidth="1"/>
    <col min="773" max="773" width="16.7109375" style="2" customWidth="1"/>
    <col min="774" max="774" width="13.5703125" style="2" customWidth="1"/>
    <col min="775" max="775" width="29.5703125" style="2" customWidth="1"/>
    <col min="776" max="776" width="26" style="2" customWidth="1"/>
    <col min="777" max="777" width="20.28515625" style="2" customWidth="1"/>
    <col min="778" max="778" width="18.28515625" style="2" customWidth="1"/>
    <col min="779" max="779" width="14.140625" style="2" customWidth="1"/>
    <col min="780" max="780" width="32.7109375" style="2" customWidth="1"/>
    <col min="781" max="781" width="34" style="2" customWidth="1"/>
    <col min="782" max="784" width="16.28515625" style="2" customWidth="1"/>
    <col min="785" max="785" width="14.7109375" style="2" customWidth="1"/>
    <col min="786" max="786" width="14.28515625" style="2" customWidth="1"/>
    <col min="787" max="787" width="20.7109375" style="2" customWidth="1"/>
    <col min="788" max="788" width="11.42578125" style="2" customWidth="1"/>
    <col min="789" max="1024" width="11.42578125" style="2" hidden="1"/>
    <col min="1025" max="1025" width="23.85546875" style="2" customWidth="1"/>
    <col min="1026" max="1026" width="42" style="2" customWidth="1"/>
    <col min="1027" max="1027" width="23.7109375" style="2" customWidth="1"/>
    <col min="1028" max="1028" width="16.28515625" style="2" customWidth="1"/>
    <col min="1029" max="1029" width="16.7109375" style="2" customWidth="1"/>
    <col min="1030" max="1030" width="13.5703125" style="2" customWidth="1"/>
    <col min="1031" max="1031" width="29.5703125" style="2" customWidth="1"/>
    <col min="1032" max="1032" width="26" style="2" customWidth="1"/>
    <col min="1033" max="1033" width="20.28515625" style="2" customWidth="1"/>
    <col min="1034" max="1034" width="18.28515625" style="2" customWidth="1"/>
    <col min="1035" max="1035" width="14.140625" style="2" customWidth="1"/>
    <col min="1036" max="1036" width="32.7109375" style="2" customWidth="1"/>
    <col min="1037" max="1037" width="34" style="2" customWidth="1"/>
    <col min="1038" max="1040" width="16.28515625" style="2" customWidth="1"/>
    <col min="1041" max="1041" width="14.7109375" style="2" customWidth="1"/>
    <col min="1042" max="1042" width="14.28515625" style="2" customWidth="1"/>
    <col min="1043" max="1043" width="20.7109375" style="2" customWidth="1"/>
    <col min="1044" max="1044" width="11.42578125" style="2" customWidth="1"/>
    <col min="1045" max="1280" width="11.42578125" style="2" hidden="1"/>
    <col min="1281" max="1281" width="23.85546875" style="2" customWidth="1"/>
    <col min="1282" max="1282" width="42" style="2" customWidth="1"/>
    <col min="1283" max="1283" width="23.7109375" style="2" customWidth="1"/>
    <col min="1284" max="1284" width="16.28515625" style="2" customWidth="1"/>
    <col min="1285" max="1285" width="16.7109375" style="2" customWidth="1"/>
    <col min="1286" max="1286" width="13.5703125" style="2" customWidth="1"/>
    <col min="1287" max="1287" width="29.5703125" style="2" customWidth="1"/>
    <col min="1288" max="1288" width="26" style="2" customWidth="1"/>
    <col min="1289" max="1289" width="20.28515625" style="2" customWidth="1"/>
    <col min="1290" max="1290" width="18.28515625" style="2" customWidth="1"/>
    <col min="1291" max="1291" width="14.140625" style="2" customWidth="1"/>
    <col min="1292" max="1292" width="32.7109375" style="2" customWidth="1"/>
    <col min="1293" max="1293" width="34" style="2" customWidth="1"/>
    <col min="1294" max="1296" width="16.28515625" style="2" customWidth="1"/>
    <col min="1297" max="1297" width="14.7109375" style="2" customWidth="1"/>
    <col min="1298" max="1298" width="14.28515625" style="2" customWidth="1"/>
    <col min="1299" max="1299" width="20.7109375" style="2" customWidth="1"/>
    <col min="1300" max="1300" width="11.42578125" style="2" customWidth="1"/>
    <col min="1301" max="1536" width="11.42578125" style="2" hidden="1"/>
    <col min="1537" max="1537" width="23.85546875" style="2" customWidth="1"/>
    <col min="1538" max="1538" width="42" style="2" customWidth="1"/>
    <col min="1539" max="1539" width="23.7109375" style="2" customWidth="1"/>
    <col min="1540" max="1540" width="16.28515625" style="2" customWidth="1"/>
    <col min="1541" max="1541" width="16.7109375" style="2" customWidth="1"/>
    <col min="1542" max="1542" width="13.5703125" style="2" customWidth="1"/>
    <col min="1543" max="1543" width="29.5703125" style="2" customWidth="1"/>
    <col min="1544" max="1544" width="26" style="2" customWidth="1"/>
    <col min="1545" max="1545" width="20.28515625" style="2" customWidth="1"/>
    <col min="1546" max="1546" width="18.28515625" style="2" customWidth="1"/>
    <col min="1547" max="1547" width="14.140625" style="2" customWidth="1"/>
    <col min="1548" max="1548" width="32.7109375" style="2" customWidth="1"/>
    <col min="1549" max="1549" width="34" style="2" customWidth="1"/>
    <col min="1550" max="1552" width="16.28515625" style="2" customWidth="1"/>
    <col min="1553" max="1553" width="14.7109375" style="2" customWidth="1"/>
    <col min="1554" max="1554" width="14.28515625" style="2" customWidth="1"/>
    <col min="1555" max="1555" width="20.7109375" style="2" customWidth="1"/>
    <col min="1556" max="1556" width="11.42578125" style="2" customWidth="1"/>
    <col min="1557" max="1792" width="11.42578125" style="2" hidden="1"/>
    <col min="1793" max="1793" width="23.85546875" style="2" customWidth="1"/>
    <col min="1794" max="1794" width="42" style="2" customWidth="1"/>
    <col min="1795" max="1795" width="23.7109375" style="2" customWidth="1"/>
    <col min="1796" max="1796" width="16.28515625" style="2" customWidth="1"/>
    <col min="1797" max="1797" width="16.7109375" style="2" customWidth="1"/>
    <col min="1798" max="1798" width="13.5703125" style="2" customWidth="1"/>
    <col min="1799" max="1799" width="29.5703125" style="2" customWidth="1"/>
    <col min="1800" max="1800" width="26" style="2" customWidth="1"/>
    <col min="1801" max="1801" width="20.28515625" style="2" customWidth="1"/>
    <col min="1802" max="1802" width="18.28515625" style="2" customWidth="1"/>
    <col min="1803" max="1803" width="14.140625" style="2" customWidth="1"/>
    <col min="1804" max="1804" width="32.7109375" style="2" customWidth="1"/>
    <col min="1805" max="1805" width="34" style="2" customWidth="1"/>
    <col min="1806" max="1808" width="16.28515625" style="2" customWidth="1"/>
    <col min="1809" max="1809" width="14.7109375" style="2" customWidth="1"/>
    <col min="1810" max="1810" width="14.28515625" style="2" customWidth="1"/>
    <col min="1811" max="1811" width="20.7109375" style="2" customWidth="1"/>
    <col min="1812" max="1812" width="11.42578125" style="2" customWidth="1"/>
    <col min="1813" max="2048" width="11.42578125" style="2" hidden="1"/>
    <col min="2049" max="2049" width="23.85546875" style="2" customWidth="1"/>
    <col min="2050" max="2050" width="42" style="2" customWidth="1"/>
    <col min="2051" max="2051" width="23.7109375" style="2" customWidth="1"/>
    <col min="2052" max="2052" width="16.28515625" style="2" customWidth="1"/>
    <col min="2053" max="2053" width="16.7109375" style="2" customWidth="1"/>
    <col min="2054" max="2054" width="13.5703125" style="2" customWidth="1"/>
    <col min="2055" max="2055" width="29.5703125" style="2" customWidth="1"/>
    <col min="2056" max="2056" width="26" style="2" customWidth="1"/>
    <col min="2057" max="2057" width="20.28515625" style="2" customWidth="1"/>
    <col min="2058" max="2058" width="18.28515625" style="2" customWidth="1"/>
    <col min="2059" max="2059" width="14.140625" style="2" customWidth="1"/>
    <col min="2060" max="2060" width="32.7109375" style="2" customWidth="1"/>
    <col min="2061" max="2061" width="34" style="2" customWidth="1"/>
    <col min="2062" max="2064" width="16.28515625" style="2" customWidth="1"/>
    <col min="2065" max="2065" width="14.7109375" style="2" customWidth="1"/>
    <col min="2066" max="2066" width="14.28515625" style="2" customWidth="1"/>
    <col min="2067" max="2067" width="20.7109375" style="2" customWidth="1"/>
    <col min="2068" max="2068" width="11.42578125" style="2" customWidth="1"/>
    <col min="2069" max="2304" width="11.42578125" style="2" hidden="1"/>
    <col min="2305" max="2305" width="23.85546875" style="2" customWidth="1"/>
    <col min="2306" max="2306" width="42" style="2" customWidth="1"/>
    <col min="2307" max="2307" width="23.7109375" style="2" customWidth="1"/>
    <col min="2308" max="2308" width="16.28515625" style="2" customWidth="1"/>
    <col min="2309" max="2309" width="16.7109375" style="2" customWidth="1"/>
    <col min="2310" max="2310" width="13.5703125" style="2" customWidth="1"/>
    <col min="2311" max="2311" width="29.5703125" style="2" customWidth="1"/>
    <col min="2312" max="2312" width="26" style="2" customWidth="1"/>
    <col min="2313" max="2313" width="20.28515625" style="2" customWidth="1"/>
    <col min="2314" max="2314" width="18.28515625" style="2" customWidth="1"/>
    <col min="2315" max="2315" width="14.140625" style="2" customWidth="1"/>
    <col min="2316" max="2316" width="32.7109375" style="2" customWidth="1"/>
    <col min="2317" max="2317" width="34" style="2" customWidth="1"/>
    <col min="2318" max="2320" width="16.28515625" style="2" customWidth="1"/>
    <col min="2321" max="2321" width="14.7109375" style="2" customWidth="1"/>
    <col min="2322" max="2322" width="14.28515625" style="2" customWidth="1"/>
    <col min="2323" max="2323" width="20.7109375" style="2" customWidth="1"/>
    <col min="2324" max="2324" width="11.42578125" style="2" customWidth="1"/>
    <col min="2325" max="2560" width="11.42578125" style="2" hidden="1"/>
    <col min="2561" max="2561" width="23.85546875" style="2" customWidth="1"/>
    <col min="2562" max="2562" width="42" style="2" customWidth="1"/>
    <col min="2563" max="2563" width="23.7109375" style="2" customWidth="1"/>
    <col min="2564" max="2564" width="16.28515625" style="2" customWidth="1"/>
    <col min="2565" max="2565" width="16.7109375" style="2" customWidth="1"/>
    <col min="2566" max="2566" width="13.5703125" style="2" customWidth="1"/>
    <col min="2567" max="2567" width="29.5703125" style="2" customWidth="1"/>
    <col min="2568" max="2568" width="26" style="2" customWidth="1"/>
    <col min="2569" max="2569" width="20.28515625" style="2" customWidth="1"/>
    <col min="2570" max="2570" width="18.28515625" style="2" customWidth="1"/>
    <col min="2571" max="2571" width="14.140625" style="2" customWidth="1"/>
    <col min="2572" max="2572" width="32.7109375" style="2" customWidth="1"/>
    <col min="2573" max="2573" width="34" style="2" customWidth="1"/>
    <col min="2574" max="2576" width="16.28515625" style="2" customWidth="1"/>
    <col min="2577" max="2577" width="14.7109375" style="2" customWidth="1"/>
    <col min="2578" max="2578" width="14.28515625" style="2" customWidth="1"/>
    <col min="2579" max="2579" width="20.7109375" style="2" customWidth="1"/>
    <col min="2580" max="2580" width="11.42578125" style="2" customWidth="1"/>
    <col min="2581" max="2816" width="11.42578125" style="2" hidden="1"/>
    <col min="2817" max="2817" width="23.85546875" style="2" customWidth="1"/>
    <col min="2818" max="2818" width="42" style="2" customWidth="1"/>
    <col min="2819" max="2819" width="23.7109375" style="2" customWidth="1"/>
    <col min="2820" max="2820" width="16.28515625" style="2" customWidth="1"/>
    <col min="2821" max="2821" width="16.7109375" style="2" customWidth="1"/>
    <col min="2822" max="2822" width="13.5703125" style="2" customWidth="1"/>
    <col min="2823" max="2823" width="29.5703125" style="2" customWidth="1"/>
    <col min="2824" max="2824" width="26" style="2" customWidth="1"/>
    <col min="2825" max="2825" width="20.28515625" style="2" customWidth="1"/>
    <col min="2826" max="2826" width="18.28515625" style="2" customWidth="1"/>
    <col min="2827" max="2827" width="14.140625" style="2" customWidth="1"/>
    <col min="2828" max="2828" width="32.7109375" style="2" customWidth="1"/>
    <col min="2829" max="2829" width="34" style="2" customWidth="1"/>
    <col min="2830" max="2832" width="16.28515625" style="2" customWidth="1"/>
    <col min="2833" max="2833" width="14.7109375" style="2" customWidth="1"/>
    <col min="2834" max="2834" width="14.28515625" style="2" customWidth="1"/>
    <col min="2835" max="2835" width="20.7109375" style="2" customWidth="1"/>
    <col min="2836" max="2836" width="11.42578125" style="2" customWidth="1"/>
    <col min="2837" max="3072" width="11.42578125" style="2" hidden="1"/>
    <col min="3073" max="3073" width="23.85546875" style="2" customWidth="1"/>
    <col min="3074" max="3074" width="42" style="2" customWidth="1"/>
    <col min="3075" max="3075" width="23.7109375" style="2" customWidth="1"/>
    <col min="3076" max="3076" width="16.28515625" style="2" customWidth="1"/>
    <col min="3077" max="3077" width="16.7109375" style="2" customWidth="1"/>
    <col min="3078" max="3078" width="13.5703125" style="2" customWidth="1"/>
    <col min="3079" max="3079" width="29.5703125" style="2" customWidth="1"/>
    <col min="3080" max="3080" width="26" style="2" customWidth="1"/>
    <col min="3081" max="3081" width="20.28515625" style="2" customWidth="1"/>
    <col min="3082" max="3082" width="18.28515625" style="2" customWidth="1"/>
    <col min="3083" max="3083" width="14.140625" style="2" customWidth="1"/>
    <col min="3084" max="3084" width="32.7109375" style="2" customWidth="1"/>
    <col min="3085" max="3085" width="34" style="2" customWidth="1"/>
    <col min="3086" max="3088" width="16.28515625" style="2" customWidth="1"/>
    <col min="3089" max="3089" width="14.7109375" style="2" customWidth="1"/>
    <col min="3090" max="3090" width="14.28515625" style="2" customWidth="1"/>
    <col min="3091" max="3091" width="20.7109375" style="2" customWidth="1"/>
    <col min="3092" max="3092" width="11.42578125" style="2" customWidth="1"/>
    <col min="3093" max="3328" width="11.42578125" style="2" hidden="1"/>
    <col min="3329" max="3329" width="23.85546875" style="2" customWidth="1"/>
    <col min="3330" max="3330" width="42" style="2" customWidth="1"/>
    <col min="3331" max="3331" width="23.7109375" style="2" customWidth="1"/>
    <col min="3332" max="3332" width="16.28515625" style="2" customWidth="1"/>
    <col min="3333" max="3333" width="16.7109375" style="2" customWidth="1"/>
    <col min="3334" max="3334" width="13.5703125" style="2" customWidth="1"/>
    <col min="3335" max="3335" width="29.5703125" style="2" customWidth="1"/>
    <col min="3336" max="3336" width="26" style="2" customWidth="1"/>
    <col min="3337" max="3337" width="20.28515625" style="2" customWidth="1"/>
    <col min="3338" max="3338" width="18.28515625" style="2" customWidth="1"/>
    <col min="3339" max="3339" width="14.140625" style="2" customWidth="1"/>
    <col min="3340" max="3340" width="32.7109375" style="2" customWidth="1"/>
    <col min="3341" max="3341" width="34" style="2" customWidth="1"/>
    <col min="3342" max="3344" width="16.28515625" style="2" customWidth="1"/>
    <col min="3345" max="3345" width="14.7109375" style="2" customWidth="1"/>
    <col min="3346" max="3346" width="14.28515625" style="2" customWidth="1"/>
    <col min="3347" max="3347" width="20.7109375" style="2" customWidth="1"/>
    <col min="3348" max="3348" width="11.42578125" style="2" customWidth="1"/>
    <col min="3349" max="3584" width="11.42578125" style="2" hidden="1"/>
    <col min="3585" max="3585" width="23.85546875" style="2" customWidth="1"/>
    <col min="3586" max="3586" width="42" style="2" customWidth="1"/>
    <col min="3587" max="3587" width="23.7109375" style="2" customWidth="1"/>
    <col min="3588" max="3588" width="16.28515625" style="2" customWidth="1"/>
    <col min="3589" max="3589" width="16.7109375" style="2" customWidth="1"/>
    <col min="3590" max="3590" width="13.5703125" style="2" customWidth="1"/>
    <col min="3591" max="3591" width="29.5703125" style="2" customWidth="1"/>
    <col min="3592" max="3592" width="26" style="2" customWidth="1"/>
    <col min="3593" max="3593" width="20.28515625" style="2" customWidth="1"/>
    <col min="3594" max="3594" width="18.28515625" style="2" customWidth="1"/>
    <col min="3595" max="3595" width="14.140625" style="2" customWidth="1"/>
    <col min="3596" max="3596" width="32.7109375" style="2" customWidth="1"/>
    <col min="3597" max="3597" width="34" style="2" customWidth="1"/>
    <col min="3598" max="3600" width="16.28515625" style="2" customWidth="1"/>
    <col min="3601" max="3601" width="14.7109375" style="2" customWidth="1"/>
    <col min="3602" max="3602" width="14.28515625" style="2" customWidth="1"/>
    <col min="3603" max="3603" width="20.7109375" style="2" customWidth="1"/>
    <col min="3604" max="3604" width="11.42578125" style="2" customWidth="1"/>
    <col min="3605" max="3840" width="11.42578125" style="2" hidden="1"/>
    <col min="3841" max="3841" width="23.85546875" style="2" customWidth="1"/>
    <col min="3842" max="3842" width="42" style="2" customWidth="1"/>
    <col min="3843" max="3843" width="23.7109375" style="2" customWidth="1"/>
    <col min="3844" max="3844" width="16.28515625" style="2" customWidth="1"/>
    <col min="3845" max="3845" width="16.7109375" style="2" customWidth="1"/>
    <col min="3846" max="3846" width="13.5703125" style="2" customWidth="1"/>
    <col min="3847" max="3847" width="29.5703125" style="2" customWidth="1"/>
    <col min="3848" max="3848" width="26" style="2" customWidth="1"/>
    <col min="3849" max="3849" width="20.28515625" style="2" customWidth="1"/>
    <col min="3850" max="3850" width="18.28515625" style="2" customWidth="1"/>
    <col min="3851" max="3851" width="14.140625" style="2" customWidth="1"/>
    <col min="3852" max="3852" width="32.7109375" style="2" customWidth="1"/>
    <col min="3853" max="3853" width="34" style="2" customWidth="1"/>
    <col min="3854" max="3856" width="16.28515625" style="2" customWidth="1"/>
    <col min="3857" max="3857" width="14.7109375" style="2" customWidth="1"/>
    <col min="3858" max="3858" width="14.28515625" style="2" customWidth="1"/>
    <col min="3859" max="3859" width="20.7109375" style="2" customWidth="1"/>
    <col min="3860" max="3860" width="11.42578125" style="2" customWidth="1"/>
    <col min="3861" max="4096" width="11.42578125" style="2" hidden="1"/>
    <col min="4097" max="4097" width="23.85546875" style="2" customWidth="1"/>
    <col min="4098" max="4098" width="42" style="2" customWidth="1"/>
    <col min="4099" max="4099" width="23.7109375" style="2" customWidth="1"/>
    <col min="4100" max="4100" width="16.28515625" style="2" customWidth="1"/>
    <col min="4101" max="4101" width="16.7109375" style="2" customWidth="1"/>
    <col min="4102" max="4102" width="13.5703125" style="2" customWidth="1"/>
    <col min="4103" max="4103" width="29.5703125" style="2" customWidth="1"/>
    <col min="4104" max="4104" width="26" style="2" customWidth="1"/>
    <col min="4105" max="4105" width="20.28515625" style="2" customWidth="1"/>
    <col min="4106" max="4106" width="18.28515625" style="2" customWidth="1"/>
    <col min="4107" max="4107" width="14.140625" style="2" customWidth="1"/>
    <col min="4108" max="4108" width="32.7109375" style="2" customWidth="1"/>
    <col min="4109" max="4109" width="34" style="2" customWidth="1"/>
    <col min="4110" max="4112" width="16.28515625" style="2" customWidth="1"/>
    <col min="4113" max="4113" width="14.7109375" style="2" customWidth="1"/>
    <col min="4114" max="4114" width="14.28515625" style="2" customWidth="1"/>
    <col min="4115" max="4115" width="20.7109375" style="2" customWidth="1"/>
    <col min="4116" max="4116" width="11.42578125" style="2" customWidth="1"/>
    <col min="4117" max="4352" width="11.42578125" style="2" hidden="1"/>
    <col min="4353" max="4353" width="23.85546875" style="2" customWidth="1"/>
    <col min="4354" max="4354" width="42" style="2" customWidth="1"/>
    <col min="4355" max="4355" width="23.7109375" style="2" customWidth="1"/>
    <col min="4356" max="4356" width="16.28515625" style="2" customWidth="1"/>
    <col min="4357" max="4357" width="16.7109375" style="2" customWidth="1"/>
    <col min="4358" max="4358" width="13.5703125" style="2" customWidth="1"/>
    <col min="4359" max="4359" width="29.5703125" style="2" customWidth="1"/>
    <col min="4360" max="4360" width="26" style="2" customWidth="1"/>
    <col min="4361" max="4361" width="20.28515625" style="2" customWidth="1"/>
    <col min="4362" max="4362" width="18.28515625" style="2" customWidth="1"/>
    <col min="4363" max="4363" width="14.140625" style="2" customWidth="1"/>
    <col min="4364" max="4364" width="32.7109375" style="2" customWidth="1"/>
    <col min="4365" max="4365" width="34" style="2" customWidth="1"/>
    <col min="4366" max="4368" width="16.28515625" style="2" customWidth="1"/>
    <col min="4369" max="4369" width="14.7109375" style="2" customWidth="1"/>
    <col min="4370" max="4370" width="14.28515625" style="2" customWidth="1"/>
    <col min="4371" max="4371" width="20.7109375" style="2" customWidth="1"/>
    <col min="4372" max="4372" width="11.42578125" style="2" customWidth="1"/>
    <col min="4373" max="4608" width="11.42578125" style="2" hidden="1"/>
    <col min="4609" max="4609" width="23.85546875" style="2" customWidth="1"/>
    <col min="4610" max="4610" width="42" style="2" customWidth="1"/>
    <col min="4611" max="4611" width="23.7109375" style="2" customWidth="1"/>
    <col min="4612" max="4612" width="16.28515625" style="2" customWidth="1"/>
    <col min="4613" max="4613" width="16.7109375" style="2" customWidth="1"/>
    <col min="4614" max="4614" width="13.5703125" style="2" customWidth="1"/>
    <col min="4615" max="4615" width="29.5703125" style="2" customWidth="1"/>
    <col min="4616" max="4616" width="26" style="2" customWidth="1"/>
    <col min="4617" max="4617" width="20.28515625" style="2" customWidth="1"/>
    <col min="4618" max="4618" width="18.28515625" style="2" customWidth="1"/>
    <col min="4619" max="4619" width="14.140625" style="2" customWidth="1"/>
    <col min="4620" max="4620" width="32.7109375" style="2" customWidth="1"/>
    <col min="4621" max="4621" width="34" style="2" customWidth="1"/>
    <col min="4622" max="4624" width="16.28515625" style="2" customWidth="1"/>
    <col min="4625" max="4625" width="14.7109375" style="2" customWidth="1"/>
    <col min="4626" max="4626" width="14.28515625" style="2" customWidth="1"/>
    <col min="4627" max="4627" width="20.7109375" style="2" customWidth="1"/>
    <col min="4628" max="4628" width="11.42578125" style="2" customWidth="1"/>
    <col min="4629" max="4864" width="11.42578125" style="2" hidden="1"/>
    <col min="4865" max="4865" width="23.85546875" style="2" customWidth="1"/>
    <col min="4866" max="4866" width="42" style="2" customWidth="1"/>
    <col min="4867" max="4867" width="23.7109375" style="2" customWidth="1"/>
    <col min="4868" max="4868" width="16.28515625" style="2" customWidth="1"/>
    <col min="4869" max="4869" width="16.7109375" style="2" customWidth="1"/>
    <col min="4870" max="4870" width="13.5703125" style="2" customWidth="1"/>
    <col min="4871" max="4871" width="29.5703125" style="2" customWidth="1"/>
    <col min="4872" max="4872" width="26" style="2" customWidth="1"/>
    <col min="4873" max="4873" width="20.28515625" style="2" customWidth="1"/>
    <col min="4874" max="4874" width="18.28515625" style="2" customWidth="1"/>
    <col min="4875" max="4875" width="14.140625" style="2" customWidth="1"/>
    <col min="4876" max="4876" width="32.7109375" style="2" customWidth="1"/>
    <col min="4877" max="4877" width="34" style="2" customWidth="1"/>
    <col min="4878" max="4880" width="16.28515625" style="2" customWidth="1"/>
    <col min="4881" max="4881" width="14.7109375" style="2" customWidth="1"/>
    <col min="4882" max="4882" width="14.28515625" style="2" customWidth="1"/>
    <col min="4883" max="4883" width="20.7109375" style="2" customWidth="1"/>
    <col min="4884" max="4884" width="11.42578125" style="2" customWidth="1"/>
    <col min="4885" max="5120" width="11.42578125" style="2" hidden="1"/>
    <col min="5121" max="5121" width="23.85546875" style="2" customWidth="1"/>
    <col min="5122" max="5122" width="42" style="2" customWidth="1"/>
    <col min="5123" max="5123" width="23.7109375" style="2" customWidth="1"/>
    <col min="5124" max="5124" width="16.28515625" style="2" customWidth="1"/>
    <col min="5125" max="5125" width="16.7109375" style="2" customWidth="1"/>
    <col min="5126" max="5126" width="13.5703125" style="2" customWidth="1"/>
    <col min="5127" max="5127" width="29.5703125" style="2" customWidth="1"/>
    <col min="5128" max="5128" width="26" style="2" customWidth="1"/>
    <col min="5129" max="5129" width="20.28515625" style="2" customWidth="1"/>
    <col min="5130" max="5130" width="18.28515625" style="2" customWidth="1"/>
    <col min="5131" max="5131" width="14.140625" style="2" customWidth="1"/>
    <col min="5132" max="5132" width="32.7109375" style="2" customWidth="1"/>
    <col min="5133" max="5133" width="34" style="2" customWidth="1"/>
    <col min="5134" max="5136" width="16.28515625" style="2" customWidth="1"/>
    <col min="5137" max="5137" width="14.7109375" style="2" customWidth="1"/>
    <col min="5138" max="5138" width="14.28515625" style="2" customWidth="1"/>
    <col min="5139" max="5139" width="20.7109375" style="2" customWidth="1"/>
    <col min="5140" max="5140" width="11.42578125" style="2" customWidth="1"/>
    <col min="5141" max="5376" width="11.42578125" style="2" hidden="1"/>
    <col min="5377" max="5377" width="23.85546875" style="2" customWidth="1"/>
    <col min="5378" max="5378" width="42" style="2" customWidth="1"/>
    <col min="5379" max="5379" width="23.7109375" style="2" customWidth="1"/>
    <col min="5380" max="5380" width="16.28515625" style="2" customWidth="1"/>
    <col min="5381" max="5381" width="16.7109375" style="2" customWidth="1"/>
    <col min="5382" max="5382" width="13.5703125" style="2" customWidth="1"/>
    <col min="5383" max="5383" width="29.5703125" style="2" customWidth="1"/>
    <col min="5384" max="5384" width="26" style="2" customWidth="1"/>
    <col min="5385" max="5385" width="20.28515625" style="2" customWidth="1"/>
    <col min="5386" max="5386" width="18.28515625" style="2" customWidth="1"/>
    <col min="5387" max="5387" width="14.140625" style="2" customWidth="1"/>
    <col min="5388" max="5388" width="32.7109375" style="2" customWidth="1"/>
    <col min="5389" max="5389" width="34" style="2" customWidth="1"/>
    <col min="5390" max="5392" width="16.28515625" style="2" customWidth="1"/>
    <col min="5393" max="5393" width="14.7109375" style="2" customWidth="1"/>
    <col min="5394" max="5394" width="14.28515625" style="2" customWidth="1"/>
    <col min="5395" max="5395" width="20.7109375" style="2" customWidth="1"/>
    <col min="5396" max="5396" width="11.42578125" style="2" customWidth="1"/>
    <col min="5397" max="5632" width="11.42578125" style="2" hidden="1"/>
    <col min="5633" max="5633" width="23.85546875" style="2" customWidth="1"/>
    <col min="5634" max="5634" width="42" style="2" customWidth="1"/>
    <col min="5635" max="5635" width="23.7109375" style="2" customWidth="1"/>
    <col min="5636" max="5636" width="16.28515625" style="2" customWidth="1"/>
    <col min="5637" max="5637" width="16.7109375" style="2" customWidth="1"/>
    <col min="5638" max="5638" width="13.5703125" style="2" customWidth="1"/>
    <col min="5639" max="5639" width="29.5703125" style="2" customWidth="1"/>
    <col min="5640" max="5640" width="26" style="2" customWidth="1"/>
    <col min="5641" max="5641" width="20.28515625" style="2" customWidth="1"/>
    <col min="5642" max="5642" width="18.28515625" style="2" customWidth="1"/>
    <col min="5643" max="5643" width="14.140625" style="2" customWidth="1"/>
    <col min="5644" max="5644" width="32.7109375" style="2" customWidth="1"/>
    <col min="5645" max="5645" width="34" style="2" customWidth="1"/>
    <col min="5646" max="5648" width="16.28515625" style="2" customWidth="1"/>
    <col min="5649" max="5649" width="14.7109375" style="2" customWidth="1"/>
    <col min="5650" max="5650" width="14.28515625" style="2" customWidth="1"/>
    <col min="5651" max="5651" width="20.7109375" style="2" customWidth="1"/>
    <col min="5652" max="5652" width="11.42578125" style="2" customWidth="1"/>
    <col min="5653" max="5888" width="11.42578125" style="2" hidden="1"/>
    <col min="5889" max="5889" width="23.85546875" style="2" customWidth="1"/>
    <col min="5890" max="5890" width="42" style="2" customWidth="1"/>
    <col min="5891" max="5891" width="23.7109375" style="2" customWidth="1"/>
    <col min="5892" max="5892" width="16.28515625" style="2" customWidth="1"/>
    <col min="5893" max="5893" width="16.7109375" style="2" customWidth="1"/>
    <col min="5894" max="5894" width="13.5703125" style="2" customWidth="1"/>
    <col min="5895" max="5895" width="29.5703125" style="2" customWidth="1"/>
    <col min="5896" max="5896" width="26" style="2" customWidth="1"/>
    <col min="5897" max="5897" width="20.28515625" style="2" customWidth="1"/>
    <col min="5898" max="5898" width="18.28515625" style="2" customWidth="1"/>
    <col min="5899" max="5899" width="14.140625" style="2" customWidth="1"/>
    <col min="5900" max="5900" width="32.7109375" style="2" customWidth="1"/>
    <col min="5901" max="5901" width="34" style="2" customWidth="1"/>
    <col min="5902" max="5904" width="16.28515625" style="2" customWidth="1"/>
    <col min="5905" max="5905" width="14.7109375" style="2" customWidth="1"/>
    <col min="5906" max="5906" width="14.28515625" style="2" customWidth="1"/>
    <col min="5907" max="5907" width="20.7109375" style="2" customWidth="1"/>
    <col min="5908" max="5908" width="11.42578125" style="2" customWidth="1"/>
    <col min="5909" max="6144" width="11.42578125" style="2" hidden="1"/>
    <col min="6145" max="6145" width="23.85546875" style="2" customWidth="1"/>
    <col min="6146" max="6146" width="42" style="2" customWidth="1"/>
    <col min="6147" max="6147" width="23.7109375" style="2" customWidth="1"/>
    <col min="6148" max="6148" width="16.28515625" style="2" customWidth="1"/>
    <col min="6149" max="6149" width="16.7109375" style="2" customWidth="1"/>
    <col min="6150" max="6150" width="13.5703125" style="2" customWidth="1"/>
    <col min="6151" max="6151" width="29.5703125" style="2" customWidth="1"/>
    <col min="6152" max="6152" width="26" style="2" customWidth="1"/>
    <col min="6153" max="6153" width="20.28515625" style="2" customWidth="1"/>
    <col min="6154" max="6154" width="18.28515625" style="2" customWidth="1"/>
    <col min="6155" max="6155" width="14.140625" style="2" customWidth="1"/>
    <col min="6156" max="6156" width="32.7109375" style="2" customWidth="1"/>
    <col min="6157" max="6157" width="34" style="2" customWidth="1"/>
    <col min="6158" max="6160" width="16.28515625" style="2" customWidth="1"/>
    <col min="6161" max="6161" width="14.7109375" style="2" customWidth="1"/>
    <col min="6162" max="6162" width="14.28515625" style="2" customWidth="1"/>
    <col min="6163" max="6163" width="20.7109375" style="2" customWidth="1"/>
    <col min="6164" max="6164" width="11.42578125" style="2" customWidth="1"/>
    <col min="6165" max="6400" width="11.42578125" style="2" hidden="1"/>
    <col min="6401" max="6401" width="23.85546875" style="2" customWidth="1"/>
    <col min="6402" max="6402" width="42" style="2" customWidth="1"/>
    <col min="6403" max="6403" width="23.7109375" style="2" customWidth="1"/>
    <col min="6404" max="6404" width="16.28515625" style="2" customWidth="1"/>
    <col min="6405" max="6405" width="16.7109375" style="2" customWidth="1"/>
    <col min="6406" max="6406" width="13.5703125" style="2" customWidth="1"/>
    <col min="6407" max="6407" width="29.5703125" style="2" customWidth="1"/>
    <col min="6408" max="6408" width="26" style="2" customWidth="1"/>
    <col min="6409" max="6409" width="20.28515625" style="2" customWidth="1"/>
    <col min="6410" max="6410" width="18.28515625" style="2" customWidth="1"/>
    <col min="6411" max="6411" width="14.140625" style="2" customWidth="1"/>
    <col min="6412" max="6412" width="32.7109375" style="2" customWidth="1"/>
    <col min="6413" max="6413" width="34" style="2" customWidth="1"/>
    <col min="6414" max="6416" width="16.28515625" style="2" customWidth="1"/>
    <col min="6417" max="6417" width="14.7109375" style="2" customWidth="1"/>
    <col min="6418" max="6418" width="14.28515625" style="2" customWidth="1"/>
    <col min="6419" max="6419" width="20.7109375" style="2" customWidth="1"/>
    <col min="6420" max="6420" width="11.42578125" style="2" customWidth="1"/>
    <col min="6421" max="6656" width="11.42578125" style="2" hidden="1"/>
    <col min="6657" max="6657" width="23.85546875" style="2" customWidth="1"/>
    <col min="6658" max="6658" width="42" style="2" customWidth="1"/>
    <col min="6659" max="6659" width="23.7109375" style="2" customWidth="1"/>
    <col min="6660" max="6660" width="16.28515625" style="2" customWidth="1"/>
    <col min="6661" max="6661" width="16.7109375" style="2" customWidth="1"/>
    <col min="6662" max="6662" width="13.5703125" style="2" customWidth="1"/>
    <col min="6663" max="6663" width="29.5703125" style="2" customWidth="1"/>
    <col min="6664" max="6664" width="26" style="2" customWidth="1"/>
    <col min="6665" max="6665" width="20.28515625" style="2" customWidth="1"/>
    <col min="6666" max="6666" width="18.28515625" style="2" customWidth="1"/>
    <col min="6667" max="6667" width="14.140625" style="2" customWidth="1"/>
    <col min="6668" max="6668" width="32.7109375" style="2" customWidth="1"/>
    <col min="6669" max="6669" width="34" style="2" customWidth="1"/>
    <col min="6670" max="6672" width="16.28515625" style="2" customWidth="1"/>
    <col min="6673" max="6673" width="14.7109375" style="2" customWidth="1"/>
    <col min="6674" max="6674" width="14.28515625" style="2" customWidth="1"/>
    <col min="6675" max="6675" width="20.7109375" style="2" customWidth="1"/>
    <col min="6676" max="6676" width="11.42578125" style="2" customWidth="1"/>
    <col min="6677" max="6912" width="11.42578125" style="2" hidden="1"/>
    <col min="6913" max="6913" width="23.85546875" style="2" customWidth="1"/>
    <col min="6914" max="6914" width="42" style="2" customWidth="1"/>
    <col min="6915" max="6915" width="23.7109375" style="2" customWidth="1"/>
    <col min="6916" max="6916" width="16.28515625" style="2" customWidth="1"/>
    <col min="6917" max="6917" width="16.7109375" style="2" customWidth="1"/>
    <col min="6918" max="6918" width="13.5703125" style="2" customWidth="1"/>
    <col min="6919" max="6919" width="29.5703125" style="2" customWidth="1"/>
    <col min="6920" max="6920" width="26" style="2" customWidth="1"/>
    <col min="6921" max="6921" width="20.28515625" style="2" customWidth="1"/>
    <col min="6922" max="6922" width="18.28515625" style="2" customWidth="1"/>
    <col min="6923" max="6923" width="14.140625" style="2" customWidth="1"/>
    <col min="6924" max="6924" width="32.7109375" style="2" customWidth="1"/>
    <col min="6925" max="6925" width="34" style="2" customWidth="1"/>
    <col min="6926" max="6928" width="16.28515625" style="2" customWidth="1"/>
    <col min="6929" max="6929" width="14.7109375" style="2" customWidth="1"/>
    <col min="6930" max="6930" width="14.28515625" style="2" customWidth="1"/>
    <col min="6931" max="6931" width="20.7109375" style="2" customWidth="1"/>
    <col min="6932" max="6932" width="11.42578125" style="2" customWidth="1"/>
    <col min="6933" max="7168" width="11.42578125" style="2" hidden="1"/>
    <col min="7169" max="7169" width="23.85546875" style="2" customWidth="1"/>
    <col min="7170" max="7170" width="42" style="2" customWidth="1"/>
    <col min="7171" max="7171" width="23.7109375" style="2" customWidth="1"/>
    <col min="7172" max="7172" width="16.28515625" style="2" customWidth="1"/>
    <col min="7173" max="7173" width="16.7109375" style="2" customWidth="1"/>
    <col min="7174" max="7174" width="13.5703125" style="2" customWidth="1"/>
    <col min="7175" max="7175" width="29.5703125" style="2" customWidth="1"/>
    <col min="7176" max="7176" width="26" style="2" customWidth="1"/>
    <col min="7177" max="7177" width="20.28515625" style="2" customWidth="1"/>
    <col min="7178" max="7178" width="18.28515625" style="2" customWidth="1"/>
    <col min="7179" max="7179" width="14.140625" style="2" customWidth="1"/>
    <col min="7180" max="7180" width="32.7109375" style="2" customWidth="1"/>
    <col min="7181" max="7181" width="34" style="2" customWidth="1"/>
    <col min="7182" max="7184" width="16.28515625" style="2" customWidth="1"/>
    <col min="7185" max="7185" width="14.7109375" style="2" customWidth="1"/>
    <col min="7186" max="7186" width="14.28515625" style="2" customWidth="1"/>
    <col min="7187" max="7187" width="20.7109375" style="2" customWidth="1"/>
    <col min="7188" max="7188" width="11.42578125" style="2" customWidth="1"/>
    <col min="7189" max="7424" width="11.42578125" style="2" hidden="1"/>
    <col min="7425" max="7425" width="23.85546875" style="2" customWidth="1"/>
    <col min="7426" max="7426" width="42" style="2" customWidth="1"/>
    <col min="7427" max="7427" width="23.7109375" style="2" customWidth="1"/>
    <col min="7428" max="7428" width="16.28515625" style="2" customWidth="1"/>
    <col min="7429" max="7429" width="16.7109375" style="2" customWidth="1"/>
    <col min="7430" max="7430" width="13.5703125" style="2" customWidth="1"/>
    <col min="7431" max="7431" width="29.5703125" style="2" customWidth="1"/>
    <col min="7432" max="7432" width="26" style="2" customWidth="1"/>
    <col min="7433" max="7433" width="20.28515625" style="2" customWidth="1"/>
    <col min="7434" max="7434" width="18.28515625" style="2" customWidth="1"/>
    <col min="7435" max="7435" width="14.140625" style="2" customWidth="1"/>
    <col min="7436" max="7436" width="32.7109375" style="2" customWidth="1"/>
    <col min="7437" max="7437" width="34" style="2" customWidth="1"/>
    <col min="7438" max="7440" width="16.28515625" style="2" customWidth="1"/>
    <col min="7441" max="7441" width="14.7109375" style="2" customWidth="1"/>
    <col min="7442" max="7442" width="14.28515625" style="2" customWidth="1"/>
    <col min="7443" max="7443" width="20.7109375" style="2" customWidth="1"/>
    <col min="7444" max="7444" width="11.42578125" style="2" customWidth="1"/>
    <col min="7445" max="7680" width="11.42578125" style="2" hidden="1"/>
    <col min="7681" max="7681" width="23.85546875" style="2" customWidth="1"/>
    <col min="7682" max="7682" width="42" style="2" customWidth="1"/>
    <col min="7683" max="7683" width="23.7109375" style="2" customWidth="1"/>
    <col min="7684" max="7684" width="16.28515625" style="2" customWidth="1"/>
    <col min="7685" max="7685" width="16.7109375" style="2" customWidth="1"/>
    <col min="7686" max="7686" width="13.5703125" style="2" customWidth="1"/>
    <col min="7687" max="7687" width="29.5703125" style="2" customWidth="1"/>
    <col min="7688" max="7688" width="26" style="2" customWidth="1"/>
    <col min="7689" max="7689" width="20.28515625" style="2" customWidth="1"/>
    <col min="7690" max="7690" width="18.28515625" style="2" customWidth="1"/>
    <col min="7691" max="7691" width="14.140625" style="2" customWidth="1"/>
    <col min="7692" max="7692" width="32.7109375" style="2" customWidth="1"/>
    <col min="7693" max="7693" width="34" style="2" customWidth="1"/>
    <col min="7694" max="7696" width="16.28515625" style="2" customWidth="1"/>
    <col min="7697" max="7697" width="14.7109375" style="2" customWidth="1"/>
    <col min="7698" max="7698" width="14.28515625" style="2" customWidth="1"/>
    <col min="7699" max="7699" width="20.7109375" style="2" customWidth="1"/>
    <col min="7700" max="7700" width="11.42578125" style="2" customWidth="1"/>
    <col min="7701" max="7936" width="11.42578125" style="2" hidden="1"/>
    <col min="7937" max="7937" width="23.85546875" style="2" customWidth="1"/>
    <col min="7938" max="7938" width="42" style="2" customWidth="1"/>
    <col min="7939" max="7939" width="23.7109375" style="2" customWidth="1"/>
    <col min="7940" max="7940" width="16.28515625" style="2" customWidth="1"/>
    <col min="7941" max="7941" width="16.7109375" style="2" customWidth="1"/>
    <col min="7942" max="7942" width="13.5703125" style="2" customWidth="1"/>
    <col min="7943" max="7943" width="29.5703125" style="2" customWidth="1"/>
    <col min="7944" max="7944" width="26" style="2" customWidth="1"/>
    <col min="7945" max="7945" width="20.28515625" style="2" customWidth="1"/>
    <col min="7946" max="7946" width="18.28515625" style="2" customWidth="1"/>
    <col min="7947" max="7947" width="14.140625" style="2" customWidth="1"/>
    <col min="7948" max="7948" width="32.7109375" style="2" customWidth="1"/>
    <col min="7949" max="7949" width="34" style="2" customWidth="1"/>
    <col min="7950" max="7952" width="16.28515625" style="2" customWidth="1"/>
    <col min="7953" max="7953" width="14.7109375" style="2" customWidth="1"/>
    <col min="7954" max="7954" width="14.28515625" style="2" customWidth="1"/>
    <col min="7955" max="7955" width="20.7109375" style="2" customWidth="1"/>
    <col min="7956" max="7956" width="11.42578125" style="2" customWidth="1"/>
    <col min="7957" max="8192" width="11.42578125" style="2" hidden="1"/>
    <col min="8193" max="8193" width="23.85546875" style="2" customWidth="1"/>
    <col min="8194" max="8194" width="42" style="2" customWidth="1"/>
    <col min="8195" max="8195" width="23.7109375" style="2" customWidth="1"/>
    <col min="8196" max="8196" width="16.28515625" style="2" customWidth="1"/>
    <col min="8197" max="8197" width="16.7109375" style="2" customWidth="1"/>
    <col min="8198" max="8198" width="13.5703125" style="2" customWidth="1"/>
    <col min="8199" max="8199" width="29.5703125" style="2" customWidth="1"/>
    <col min="8200" max="8200" width="26" style="2" customWidth="1"/>
    <col min="8201" max="8201" width="20.28515625" style="2" customWidth="1"/>
    <col min="8202" max="8202" width="18.28515625" style="2" customWidth="1"/>
    <col min="8203" max="8203" width="14.140625" style="2" customWidth="1"/>
    <col min="8204" max="8204" width="32.7109375" style="2" customWidth="1"/>
    <col min="8205" max="8205" width="34" style="2" customWidth="1"/>
    <col min="8206" max="8208" width="16.28515625" style="2" customWidth="1"/>
    <col min="8209" max="8209" width="14.7109375" style="2" customWidth="1"/>
    <col min="8210" max="8210" width="14.28515625" style="2" customWidth="1"/>
    <col min="8211" max="8211" width="20.7109375" style="2" customWidth="1"/>
    <col min="8212" max="8212" width="11.42578125" style="2" customWidth="1"/>
    <col min="8213" max="8448" width="11.42578125" style="2" hidden="1"/>
    <col min="8449" max="8449" width="23.85546875" style="2" customWidth="1"/>
    <col min="8450" max="8450" width="42" style="2" customWidth="1"/>
    <col min="8451" max="8451" width="23.7109375" style="2" customWidth="1"/>
    <col min="8452" max="8452" width="16.28515625" style="2" customWidth="1"/>
    <col min="8453" max="8453" width="16.7109375" style="2" customWidth="1"/>
    <col min="8454" max="8454" width="13.5703125" style="2" customWidth="1"/>
    <col min="8455" max="8455" width="29.5703125" style="2" customWidth="1"/>
    <col min="8456" max="8456" width="26" style="2" customWidth="1"/>
    <col min="8457" max="8457" width="20.28515625" style="2" customWidth="1"/>
    <col min="8458" max="8458" width="18.28515625" style="2" customWidth="1"/>
    <col min="8459" max="8459" width="14.140625" style="2" customWidth="1"/>
    <col min="8460" max="8460" width="32.7109375" style="2" customWidth="1"/>
    <col min="8461" max="8461" width="34" style="2" customWidth="1"/>
    <col min="8462" max="8464" width="16.28515625" style="2" customWidth="1"/>
    <col min="8465" max="8465" width="14.7109375" style="2" customWidth="1"/>
    <col min="8466" max="8466" width="14.28515625" style="2" customWidth="1"/>
    <col min="8467" max="8467" width="20.7109375" style="2" customWidth="1"/>
    <col min="8468" max="8468" width="11.42578125" style="2" customWidth="1"/>
    <col min="8469" max="8704" width="11.42578125" style="2" hidden="1"/>
    <col min="8705" max="8705" width="23.85546875" style="2" customWidth="1"/>
    <col min="8706" max="8706" width="42" style="2" customWidth="1"/>
    <col min="8707" max="8707" width="23.7109375" style="2" customWidth="1"/>
    <col min="8708" max="8708" width="16.28515625" style="2" customWidth="1"/>
    <col min="8709" max="8709" width="16.7109375" style="2" customWidth="1"/>
    <col min="8710" max="8710" width="13.5703125" style="2" customWidth="1"/>
    <col min="8711" max="8711" width="29.5703125" style="2" customWidth="1"/>
    <col min="8712" max="8712" width="26" style="2" customWidth="1"/>
    <col min="8713" max="8713" width="20.28515625" style="2" customWidth="1"/>
    <col min="8714" max="8714" width="18.28515625" style="2" customWidth="1"/>
    <col min="8715" max="8715" width="14.140625" style="2" customWidth="1"/>
    <col min="8716" max="8716" width="32.7109375" style="2" customWidth="1"/>
    <col min="8717" max="8717" width="34" style="2" customWidth="1"/>
    <col min="8718" max="8720" width="16.28515625" style="2" customWidth="1"/>
    <col min="8721" max="8721" width="14.7109375" style="2" customWidth="1"/>
    <col min="8722" max="8722" width="14.28515625" style="2" customWidth="1"/>
    <col min="8723" max="8723" width="20.7109375" style="2" customWidth="1"/>
    <col min="8724" max="8724" width="11.42578125" style="2" customWidth="1"/>
    <col min="8725" max="8960" width="11.42578125" style="2" hidden="1"/>
    <col min="8961" max="8961" width="23.85546875" style="2" customWidth="1"/>
    <col min="8962" max="8962" width="42" style="2" customWidth="1"/>
    <col min="8963" max="8963" width="23.7109375" style="2" customWidth="1"/>
    <col min="8964" max="8964" width="16.28515625" style="2" customWidth="1"/>
    <col min="8965" max="8965" width="16.7109375" style="2" customWidth="1"/>
    <col min="8966" max="8966" width="13.5703125" style="2" customWidth="1"/>
    <col min="8967" max="8967" width="29.5703125" style="2" customWidth="1"/>
    <col min="8968" max="8968" width="26" style="2" customWidth="1"/>
    <col min="8969" max="8969" width="20.28515625" style="2" customWidth="1"/>
    <col min="8970" max="8970" width="18.28515625" style="2" customWidth="1"/>
    <col min="8971" max="8971" width="14.140625" style="2" customWidth="1"/>
    <col min="8972" max="8972" width="32.7109375" style="2" customWidth="1"/>
    <col min="8973" max="8973" width="34" style="2" customWidth="1"/>
    <col min="8974" max="8976" width="16.28515625" style="2" customWidth="1"/>
    <col min="8977" max="8977" width="14.7109375" style="2" customWidth="1"/>
    <col min="8978" max="8978" width="14.28515625" style="2" customWidth="1"/>
    <col min="8979" max="8979" width="20.7109375" style="2" customWidth="1"/>
    <col min="8980" max="8980" width="11.42578125" style="2" customWidth="1"/>
    <col min="8981" max="9216" width="11.42578125" style="2" hidden="1"/>
    <col min="9217" max="9217" width="23.85546875" style="2" customWidth="1"/>
    <col min="9218" max="9218" width="42" style="2" customWidth="1"/>
    <col min="9219" max="9219" width="23.7109375" style="2" customWidth="1"/>
    <col min="9220" max="9220" width="16.28515625" style="2" customWidth="1"/>
    <col min="9221" max="9221" width="16.7109375" style="2" customWidth="1"/>
    <col min="9222" max="9222" width="13.5703125" style="2" customWidth="1"/>
    <col min="9223" max="9223" width="29.5703125" style="2" customWidth="1"/>
    <col min="9224" max="9224" width="26" style="2" customWidth="1"/>
    <col min="9225" max="9225" width="20.28515625" style="2" customWidth="1"/>
    <col min="9226" max="9226" width="18.28515625" style="2" customWidth="1"/>
    <col min="9227" max="9227" width="14.140625" style="2" customWidth="1"/>
    <col min="9228" max="9228" width="32.7109375" style="2" customWidth="1"/>
    <col min="9229" max="9229" width="34" style="2" customWidth="1"/>
    <col min="9230" max="9232" width="16.28515625" style="2" customWidth="1"/>
    <col min="9233" max="9233" width="14.7109375" style="2" customWidth="1"/>
    <col min="9234" max="9234" width="14.28515625" style="2" customWidth="1"/>
    <col min="9235" max="9235" width="20.7109375" style="2" customWidth="1"/>
    <col min="9236" max="9236" width="11.42578125" style="2" customWidth="1"/>
    <col min="9237" max="9472" width="11.42578125" style="2" hidden="1"/>
    <col min="9473" max="9473" width="23.85546875" style="2" customWidth="1"/>
    <col min="9474" max="9474" width="42" style="2" customWidth="1"/>
    <col min="9475" max="9475" width="23.7109375" style="2" customWidth="1"/>
    <col min="9476" max="9476" width="16.28515625" style="2" customWidth="1"/>
    <col min="9477" max="9477" width="16.7109375" style="2" customWidth="1"/>
    <col min="9478" max="9478" width="13.5703125" style="2" customWidth="1"/>
    <col min="9479" max="9479" width="29.5703125" style="2" customWidth="1"/>
    <col min="9480" max="9480" width="26" style="2" customWidth="1"/>
    <col min="9481" max="9481" width="20.28515625" style="2" customWidth="1"/>
    <col min="9482" max="9482" width="18.28515625" style="2" customWidth="1"/>
    <col min="9483" max="9483" width="14.140625" style="2" customWidth="1"/>
    <col min="9484" max="9484" width="32.7109375" style="2" customWidth="1"/>
    <col min="9485" max="9485" width="34" style="2" customWidth="1"/>
    <col min="9486" max="9488" width="16.28515625" style="2" customWidth="1"/>
    <col min="9489" max="9489" width="14.7109375" style="2" customWidth="1"/>
    <col min="9490" max="9490" width="14.28515625" style="2" customWidth="1"/>
    <col min="9491" max="9491" width="20.7109375" style="2" customWidth="1"/>
    <col min="9492" max="9492" width="11.42578125" style="2" customWidth="1"/>
    <col min="9493" max="9728" width="11.42578125" style="2" hidden="1"/>
    <col min="9729" max="9729" width="23.85546875" style="2" customWidth="1"/>
    <col min="9730" max="9730" width="42" style="2" customWidth="1"/>
    <col min="9731" max="9731" width="23.7109375" style="2" customWidth="1"/>
    <col min="9732" max="9732" width="16.28515625" style="2" customWidth="1"/>
    <col min="9733" max="9733" width="16.7109375" style="2" customWidth="1"/>
    <col min="9734" max="9734" width="13.5703125" style="2" customWidth="1"/>
    <col min="9735" max="9735" width="29.5703125" style="2" customWidth="1"/>
    <col min="9736" max="9736" width="26" style="2" customWidth="1"/>
    <col min="9737" max="9737" width="20.28515625" style="2" customWidth="1"/>
    <col min="9738" max="9738" width="18.28515625" style="2" customWidth="1"/>
    <col min="9739" max="9739" width="14.140625" style="2" customWidth="1"/>
    <col min="9740" max="9740" width="32.7109375" style="2" customWidth="1"/>
    <col min="9741" max="9741" width="34" style="2" customWidth="1"/>
    <col min="9742" max="9744" width="16.28515625" style="2" customWidth="1"/>
    <col min="9745" max="9745" width="14.7109375" style="2" customWidth="1"/>
    <col min="9746" max="9746" width="14.28515625" style="2" customWidth="1"/>
    <col min="9747" max="9747" width="20.7109375" style="2" customWidth="1"/>
    <col min="9748" max="9748" width="11.42578125" style="2" customWidth="1"/>
    <col min="9749" max="9984" width="11.42578125" style="2" hidden="1"/>
    <col min="9985" max="9985" width="23.85546875" style="2" customWidth="1"/>
    <col min="9986" max="9986" width="42" style="2" customWidth="1"/>
    <col min="9987" max="9987" width="23.7109375" style="2" customWidth="1"/>
    <col min="9988" max="9988" width="16.28515625" style="2" customWidth="1"/>
    <col min="9989" max="9989" width="16.7109375" style="2" customWidth="1"/>
    <col min="9990" max="9990" width="13.5703125" style="2" customWidth="1"/>
    <col min="9991" max="9991" width="29.5703125" style="2" customWidth="1"/>
    <col min="9992" max="9992" width="26" style="2" customWidth="1"/>
    <col min="9993" max="9993" width="20.28515625" style="2" customWidth="1"/>
    <col min="9994" max="9994" width="18.28515625" style="2" customWidth="1"/>
    <col min="9995" max="9995" width="14.140625" style="2" customWidth="1"/>
    <col min="9996" max="9996" width="32.7109375" style="2" customWidth="1"/>
    <col min="9997" max="9997" width="34" style="2" customWidth="1"/>
    <col min="9998" max="10000" width="16.28515625" style="2" customWidth="1"/>
    <col min="10001" max="10001" width="14.7109375" style="2" customWidth="1"/>
    <col min="10002" max="10002" width="14.28515625" style="2" customWidth="1"/>
    <col min="10003" max="10003" width="20.7109375" style="2" customWidth="1"/>
    <col min="10004" max="10004" width="11.42578125" style="2" customWidth="1"/>
    <col min="10005" max="10240" width="11.42578125" style="2" hidden="1"/>
    <col min="10241" max="10241" width="23.85546875" style="2" customWidth="1"/>
    <col min="10242" max="10242" width="42" style="2" customWidth="1"/>
    <col min="10243" max="10243" width="23.7109375" style="2" customWidth="1"/>
    <col min="10244" max="10244" width="16.28515625" style="2" customWidth="1"/>
    <col min="10245" max="10245" width="16.7109375" style="2" customWidth="1"/>
    <col min="10246" max="10246" width="13.5703125" style="2" customWidth="1"/>
    <col min="10247" max="10247" width="29.5703125" style="2" customWidth="1"/>
    <col min="10248" max="10248" width="26" style="2" customWidth="1"/>
    <col min="10249" max="10249" width="20.28515625" style="2" customWidth="1"/>
    <col min="10250" max="10250" width="18.28515625" style="2" customWidth="1"/>
    <col min="10251" max="10251" width="14.140625" style="2" customWidth="1"/>
    <col min="10252" max="10252" width="32.7109375" style="2" customWidth="1"/>
    <col min="10253" max="10253" width="34" style="2" customWidth="1"/>
    <col min="10254" max="10256" width="16.28515625" style="2" customWidth="1"/>
    <col min="10257" max="10257" width="14.7109375" style="2" customWidth="1"/>
    <col min="10258" max="10258" width="14.28515625" style="2" customWidth="1"/>
    <col min="10259" max="10259" width="20.7109375" style="2" customWidth="1"/>
    <col min="10260" max="10260" width="11.42578125" style="2" customWidth="1"/>
    <col min="10261" max="10496" width="11.42578125" style="2" hidden="1"/>
    <col min="10497" max="10497" width="23.85546875" style="2" customWidth="1"/>
    <col min="10498" max="10498" width="42" style="2" customWidth="1"/>
    <col min="10499" max="10499" width="23.7109375" style="2" customWidth="1"/>
    <col min="10500" max="10500" width="16.28515625" style="2" customWidth="1"/>
    <col min="10501" max="10501" width="16.7109375" style="2" customWidth="1"/>
    <col min="10502" max="10502" width="13.5703125" style="2" customWidth="1"/>
    <col min="10503" max="10503" width="29.5703125" style="2" customWidth="1"/>
    <col min="10504" max="10504" width="26" style="2" customWidth="1"/>
    <col min="10505" max="10505" width="20.28515625" style="2" customWidth="1"/>
    <col min="10506" max="10506" width="18.28515625" style="2" customWidth="1"/>
    <col min="10507" max="10507" width="14.140625" style="2" customWidth="1"/>
    <col min="10508" max="10508" width="32.7109375" style="2" customWidth="1"/>
    <col min="10509" max="10509" width="34" style="2" customWidth="1"/>
    <col min="10510" max="10512" width="16.28515625" style="2" customWidth="1"/>
    <col min="10513" max="10513" width="14.7109375" style="2" customWidth="1"/>
    <col min="10514" max="10514" width="14.28515625" style="2" customWidth="1"/>
    <col min="10515" max="10515" width="20.7109375" style="2" customWidth="1"/>
    <col min="10516" max="10516" width="11.42578125" style="2" customWidth="1"/>
    <col min="10517" max="10752" width="11.42578125" style="2" hidden="1"/>
    <col min="10753" max="10753" width="23.85546875" style="2" customWidth="1"/>
    <col min="10754" max="10754" width="42" style="2" customWidth="1"/>
    <col min="10755" max="10755" width="23.7109375" style="2" customWidth="1"/>
    <col min="10756" max="10756" width="16.28515625" style="2" customWidth="1"/>
    <col min="10757" max="10757" width="16.7109375" style="2" customWidth="1"/>
    <col min="10758" max="10758" width="13.5703125" style="2" customWidth="1"/>
    <col min="10759" max="10759" width="29.5703125" style="2" customWidth="1"/>
    <col min="10760" max="10760" width="26" style="2" customWidth="1"/>
    <col min="10761" max="10761" width="20.28515625" style="2" customWidth="1"/>
    <col min="10762" max="10762" width="18.28515625" style="2" customWidth="1"/>
    <col min="10763" max="10763" width="14.140625" style="2" customWidth="1"/>
    <col min="10764" max="10764" width="32.7109375" style="2" customWidth="1"/>
    <col min="10765" max="10765" width="34" style="2" customWidth="1"/>
    <col min="10766" max="10768" width="16.28515625" style="2" customWidth="1"/>
    <col min="10769" max="10769" width="14.7109375" style="2" customWidth="1"/>
    <col min="10770" max="10770" width="14.28515625" style="2" customWidth="1"/>
    <col min="10771" max="10771" width="20.7109375" style="2" customWidth="1"/>
    <col min="10772" max="10772" width="11.42578125" style="2" customWidth="1"/>
    <col min="10773" max="11008" width="11.42578125" style="2" hidden="1"/>
    <col min="11009" max="11009" width="23.85546875" style="2" customWidth="1"/>
    <col min="11010" max="11010" width="42" style="2" customWidth="1"/>
    <col min="11011" max="11011" width="23.7109375" style="2" customWidth="1"/>
    <col min="11012" max="11012" width="16.28515625" style="2" customWidth="1"/>
    <col min="11013" max="11013" width="16.7109375" style="2" customWidth="1"/>
    <col min="11014" max="11014" width="13.5703125" style="2" customWidth="1"/>
    <col min="11015" max="11015" width="29.5703125" style="2" customWidth="1"/>
    <col min="11016" max="11016" width="26" style="2" customWidth="1"/>
    <col min="11017" max="11017" width="20.28515625" style="2" customWidth="1"/>
    <col min="11018" max="11018" width="18.28515625" style="2" customWidth="1"/>
    <col min="11019" max="11019" width="14.140625" style="2" customWidth="1"/>
    <col min="11020" max="11020" width="32.7109375" style="2" customWidth="1"/>
    <col min="11021" max="11021" width="34" style="2" customWidth="1"/>
    <col min="11022" max="11024" width="16.28515625" style="2" customWidth="1"/>
    <col min="11025" max="11025" width="14.7109375" style="2" customWidth="1"/>
    <col min="11026" max="11026" width="14.28515625" style="2" customWidth="1"/>
    <col min="11027" max="11027" width="20.7109375" style="2" customWidth="1"/>
    <col min="11028" max="11028" width="11.42578125" style="2" customWidth="1"/>
    <col min="11029" max="11264" width="11.42578125" style="2" hidden="1"/>
    <col min="11265" max="11265" width="23.85546875" style="2" customWidth="1"/>
    <col min="11266" max="11266" width="42" style="2" customWidth="1"/>
    <col min="11267" max="11267" width="23.7109375" style="2" customWidth="1"/>
    <col min="11268" max="11268" width="16.28515625" style="2" customWidth="1"/>
    <col min="11269" max="11269" width="16.7109375" style="2" customWidth="1"/>
    <col min="11270" max="11270" width="13.5703125" style="2" customWidth="1"/>
    <col min="11271" max="11271" width="29.5703125" style="2" customWidth="1"/>
    <col min="11272" max="11272" width="26" style="2" customWidth="1"/>
    <col min="11273" max="11273" width="20.28515625" style="2" customWidth="1"/>
    <col min="11274" max="11274" width="18.28515625" style="2" customWidth="1"/>
    <col min="11275" max="11275" width="14.140625" style="2" customWidth="1"/>
    <col min="11276" max="11276" width="32.7109375" style="2" customWidth="1"/>
    <col min="11277" max="11277" width="34" style="2" customWidth="1"/>
    <col min="11278" max="11280" width="16.28515625" style="2" customWidth="1"/>
    <col min="11281" max="11281" width="14.7109375" style="2" customWidth="1"/>
    <col min="11282" max="11282" width="14.28515625" style="2" customWidth="1"/>
    <col min="11283" max="11283" width="20.7109375" style="2" customWidth="1"/>
    <col min="11284" max="11284" width="11.42578125" style="2" customWidth="1"/>
    <col min="11285" max="11520" width="11.42578125" style="2" hidden="1"/>
    <col min="11521" max="11521" width="23.85546875" style="2" customWidth="1"/>
    <col min="11522" max="11522" width="42" style="2" customWidth="1"/>
    <col min="11523" max="11523" width="23.7109375" style="2" customWidth="1"/>
    <col min="11524" max="11524" width="16.28515625" style="2" customWidth="1"/>
    <col min="11525" max="11525" width="16.7109375" style="2" customWidth="1"/>
    <col min="11526" max="11526" width="13.5703125" style="2" customWidth="1"/>
    <col min="11527" max="11527" width="29.5703125" style="2" customWidth="1"/>
    <col min="11528" max="11528" width="26" style="2" customWidth="1"/>
    <col min="11529" max="11529" width="20.28515625" style="2" customWidth="1"/>
    <col min="11530" max="11530" width="18.28515625" style="2" customWidth="1"/>
    <col min="11531" max="11531" width="14.140625" style="2" customWidth="1"/>
    <col min="11532" max="11532" width="32.7109375" style="2" customWidth="1"/>
    <col min="11533" max="11533" width="34" style="2" customWidth="1"/>
    <col min="11534" max="11536" width="16.28515625" style="2" customWidth="1"/>
    <col min="11537" max="11537" width="14.7109375" style="2" customWidth="1"/>
    <col min="11538" max="11538" width="14.28515625" style="2" customWidth="1"/>
    <col min="11539" max="11539" width="20.7109375" style="2" customWidth="1"/>
    <col min="11540" max="11540" width="11.42578125" style="2" customWidth="1"/>
    <col min="11541" max="11776" width="11.42578125" style="2" hidden="1"/>
    <col min="11777" max="11777" width="23.85546875" style="2" customWidth="1"/>
    <col min="11778" max="11778" width="42" style="2" customWidth="1"/>
    <col min="11779" max="11779" width="23.7109375" style="2" customWidth="1"/>
    <col min="11780" max="11780" width="16.28515625" style="2" customWidth="1"/>
    <col min="11781" max="11781" width="16.7109375" style="2" customWidth="1"/>
    <col min="11782" max="11782" width="13.5703125" style="2" customWidth="1"/>
    <col min="11783" max="11783" width="29.5703125" style="2" customWidth="1"/>
    <col min="11784" max="11784" width="26" style="2" customWidth="1"/>
    <col min="11785" max="11785" width="20.28515625" style="2" customWidth="1"/>
    <col min="11786" max="11786" width="18.28515625" style="2" customWidth="1"/>
    <col min="11787" max="11787" width="14.140625" style="2" customWidth="1"/>
    <col min="11788" max="11788" width="32.7109375" style="2" customWidth="1"/>
    <col min="11789" max="11789" width="34" style="2" customWidth="1"/>
    <col min="11790" max="11792" width="16.28515625" style="2" customWidth="1"/>
    <col min="11793" max="11793" width="14.7109375" style="2" customWidth="1"/>
    <col min="11794" max="11794" width="14.28515625" style="2" customWidth="1"/>
    <col min="11795" max="11795" width="20.7109375" style="2" customWidth="1"/>
    <col min="11796" max="11796" width="11.42578125" style="2" customWidth="1"/>
    <col min="11797" max="12032" width="11.42578125" style="2" hidden="1"/>
    <col min="12033" max="12033" width="23.85546875" style="2" customWidth="1"/>
    <col min="12034" max="12034" width="42" style="2" customWidth="1"/>
    <col min="12035" max="12035" width="23.7109375" style="2" customWidth="1"/>
    <col min="12036" max="12036" width="16.28515625" style="2" customWidth="1"/>
    <col min="12037" max="12037" width="16.7109375" style="2" customWidth="1"/>
    <col min="12038" max="12038" width="13.5703125" style="2" customWidth="1"/>
    <col min="12039" max="12039" width="29.5703125" style="2" customWidth="1"/>
    <col min="12040" max="12040" width="26" style="2" customWidth="1"/>
    <col min="12041" max="12041" width="20.28515625" style="2" customWidth="1"/>
    <col min="12042" max="12042" width="18.28515625" style="2" customWidth="1"/>
    <col min="12043" max="12043" width="14.140625" style="2" customWidth="1"/>
    <col min="12044" max="12044" width="32.7109375" style="2" customWidth="1"/>
    <col min="12045" max="12045" width="34" style="2" customWidth="1"/>
    <col min="12046" max="12048" width="16.28515625" style="2" customWidth="1"/>
    <col min="12049" max="12049" width="14.7109375" style="2" customWidth="1"/>
    <col min="12050" max="12050" width="14.28515625" style="2" customWidth="1"/>
    <col min="12051" max="12051" width="20.7109375" style="2" customWidth="1"/>
    <col min="12052" max="12052" width="11.42578125" style="2" customWidth="1"/>
    <col min="12053" max="12288" width="11.42578125" style="2" hidden="1"/>
    <col min="12289" max="12289" width="23.85546875" style="2" customWidth="1"/>
    <col min="12290" max="12290" width="42" style="2" customWidth="1"/>
    <col min="12291" max="12291" width="23.7109375" style="2" customWidth="1"/>
    <col min="12292" max="12292" width="16.28515625" style="2" customWidth="1"/>
    <col min="12293" max="12293" width="16.7109375" style="2" customWidth="1"/>
    <col min="12294" max="12294" width="13.5703125" style="2" customWidth="1"/>
    <col min="12295" max="12295" width="29.5703125" style="2" customWidth="1"/>
    <col min="12296" max="12296" width="26" style="2" customWidth="1"/>
    <col min="12297" max="12297" width="20.28515625" style="2" customWidth="1"/>
    <col min="12298" max="12298" width="18.28515625" style="2" customWidth="1"/>
    <col min="12299" max="12299" width="14.140625" style="2" customWidth="1"/>
    <col min="12300" max="12300" width="32.7109375" style="2" customWidth="1"/>
    <col min="12301" max="12301" width="34" style="2" customWidth="1"/>
    <col min="12302" max="12304" width="16.28515625" style="2" customWidth="1"/>
    <col min="12305" max="12305" width="14.7109375" style="2" customWidth="1"/>
    <col min="12306" max="12306" width="14.28515625" style="2" customWidth="1"/>
    <col min="12307" max="12307" width="20.7109375" style="2" customWidth="1"/>
    <col min="12308" max="12308" width="11.42578125" style="2" customWidth="1"/>
    <col min="12309" max="12544" width="11.42578125" style="2" hidden="1"/>
    <col min="12545" max="12545" width="23.85546875" style="2" customWidth="1"/>
    <col min="12546" max="12546" width="42" style="2" customWidth="1"/>
    <col min="12547" max="12547" width="23.7109375" style="2" customWidth="1"/>
    <col min="12548" max="12548" width="16.28515625" style="2" customWidth="1"/>
    <col min="12549" max="12549" width="16.7109375" style="2" customWidth="1"/>
    <col min="12550" max="12550" width="13.5703125" style="2" customWidth="1"/>
    <col min="12551" max="12551" width="29.5703125" style="2" customWidth="1"/>
    <col min="12552" max="12552" width="26" style="2" customWidth="1"/>
    <col min="12553" max="12553" width="20.28515625" style="2" customWidth="1"/>
    <col min="12554" max="12554" width="18.28515625" style="2" customWidth="1"/>
    <col min="12555" max="12555" width="14.140625" style="2" customWidth="1"/>
    <col min="12556" max="12556" width="32.7109375" style="2" customWidth="1"/>
    <col min="12557" max="12557" width="34" style="2" customWidth="1"/>
    <col min="12558" max="12560" width="16.28515625" style="2" customWidth="1"/>
    <col min="12561" max="12561" width="14.7109375" style="2" customWidth="1"/>
    <col min="12562" max="12562" width="14.28515625" style="2" customWidth="1"/>
    <col min="12563" max="12563" width="20.7109375" style="2" customWidth="1"/>
    <col min="12564" max="12564" width="11.42578125" style="2" customWidth="1"/>
    <col min="12565" max="12800" width="11.42578125" style="2" hidden="1"/>
    <col min="12801" max="12801" width="23.85546875" style="2" customWidth="1"/>
    <col min="12802" max="12802" width="42" style="2" customWidth="1"/>
    <col min="12803" max="12803" width="23.7109375" style="2" customWidth="1"/>
    <col min="12804" max="12804" width="16.28515625" style="2" customWidth="1"/>
    <col min="12805" max="12805" width="16.7109375" style="2" customWidth="1"/>
    <col min="12806" max="12806" width="13.5703125" style="2" customWidth="1"/>
    <col min="12807" max="12807" width="29.5703125" style="2" customWidth="1"/>
    <col min="12808" max="12808" width="26" style="2" customWidth="1"/>
    <col min="12809" max="12809" width="20.28515625" style="2" customWidth="1"/>
    <col min="12810" max="12810" width="18.28515625" style="2" customWidth="1"/>
    <col min="12811" max="12811" width="14.140625" style="2" customWidth="1"/>
    <col min="12812" max="12812" width="32.7109375" style="2" customWidth="1"/>
    <col min="12813" max="12813" width="34" style="2" customWidth="1"/>
    <col min="12814" max="12816" width="16.28515625" style="2" customWidth="1"/>
    <col min="12817" max="12817" width="14.7109375" style="2" customWidth="1"/>
    <col min="12818" max="12818" width="14.28515625" style="2" customWidth="1"/>
    <col min="12819" max="12819" width="20.7109375" style="2" customWidth="1"/>
    <col min="12820" max="12820" width="11.42578125" style="2" customWidth="1"/>
    <col min="12821" max="13056" width="11.42578125" style="2" hidden="1"/>
    <col min="13057" max="13057" width="23.85546875" style="2" customWidth="1"/>
    <col min="13058" max="13058" width="42" style="2" customWidth="1"/>
    <col min="13059" max="13059" width="23.7109375" style="2" customWidth="1"/>
    <col min="13060" max="13060" width="16.28515625" style="2" customWidth="1"/>
    <col min="13061" max="13061" width="16.7109375" style="2" customWidth="1"/>
    <col min="13062" max="13062" width="13.5703125" style="2" customWidth="1"/>
    <col min="13063" max="13063" width="29.5703125" style="2" customWidth="1"/>
    <col min="13064" max="13064" width="26" style="2" customWidth="1"/>
    <col min="13065" max="13065" width="20.28515625" style="2" customWidth="1"/>
    <col min="13066" max="13066" width="18.28515625" style="2" customWidth="1"/>
    <col min="13067" max="13067" width="14.140625" style="2" customWidth="1"/>
    <col min="13068" max="13068" width="32.7109375" style="2" customWidth="1"/>
    <col min="13069" max="13069" width="34" style="2" customWidth="1"/>
    <col min="13070" max="13072" width="16.28515625" style="2" customWidth="1"/>
    <col min="13073" max="13073" width="14.7109375" style="2" customWidth="1"/>
    <col min="13074" max="13074" width="14.28515625" style="2" customWidth="1"/>
    <col min="13075" max="13075" width="20.7109375" style="2" customWidth="1"/>
    <col min="13076" max="13076" width="11.42578125" style="2" customWidth="1"/>
    <col min="13077" max="13312" width="11.42578125" style="2" hidden="1"/>
    <col min="13313" max="13313" width="23.85546875" style="2" customWidth="1"/>
    <col min="13314" max="13314" width="42" style="2" customWidth="1"/>
    <col min="13315" max="13315" width="23.7109375" style="2" customWidth="1"/>
    <col min="13316" max="13316" width="16.28515625" style="2" customWidth="1"/>
    <col min="13317" max="13317" width="16.7109375" style="2" customWidth="1"/>
    <col min="13318" max="13318" width="13.5703125" style="2" customWidth="1"/>
    <col min="13319" max="13319" width="29.5703125" style="2" customWidth="1"/>
    <col min="13320" max="13320" width="26" style="2" customWidth="1"/>
    <col min="13321" max="13321" width="20.28515625" style="2" customWidth="1"/>
    <col min="13322" max="13322" width="18.28515625" style="2" customWidth="1"/>
    <col min="13323" max="13323" width="14.140625" style="2" customWidth="1"/>
    <col min="13324" max="13324" width="32.7109375" style="2" customWidth="1"/>
    <col min="13325" max="13325" width="34" style="2" customWidth="1"/>
    <col min="13326" max="13328" width="16.28515625" style="2" customWidth="1"/>
    <col min="13329" max="13329" width="14.7109375" style="2" customWidth="1"/>
    <col min="13330" max="13330" width="14.28515625" style="2" customWidth="1"/>
    <col min="13331" max="13331" width="20.7109375" style="2" customWidth="1"/>
    <col min="13332" max="13332" width="11.42578125" style="2" customWidth="1"/>
    <col min="13333" max="13568" width="11.42578125" style="2" hidden="1"/>
    <col min="13569" max="13569" width="23.85546875" style="2" customWidth="1"/>
    <col min="13570" max="13570" width="42" style="2" customWidth="1"/>
    <col min="13571" max="13571" width="23.7109375" style="2" customWidth="1"/>
    <col min="13572" max="13572" width="16.28515625" style="2" customWidth="1"/>
    <col min="13573" max="13573" width="16.7109375" style="2" customWidth="1"/>
    <col min="13574" max="13574" width="13.5703125" style="2" customWidth="1"/>
    <col min="13575" max="13575" width="29.5703125" style="2" customWidth="1"/>
    <col min="13576" max="13576" width="26" style="2" customWidth="1"/>
    <col min="13577" max="13577" width="20.28515625" style="2" customWidth="1"/>
    <col min="13578" max="13578" width="18.28515625" style="2" customWidth="1"/>
    <col min="13579" max="13579" width="14.140625" style="2" customWidth="1"/>
    <col min="13580" max="13580" width="32.7109375" style="2" customWidth="1"/>
    <col min="13581" max="13581" width="34" style="2" customWidth="1"/>
    <col min="13582" max="13584" width="16.28515625" style="2" customWidth="1"/>
    <col min="13585" max="13585" width="14.7109375" style="2" customWidth="1"/>
    <col min="13586" max="13586" width="14.28515625" style="2" customWidth="1"/>
    <col min="13587" max="13587" width="20.7109375" style="2" customWidth="1"/>
    <col min="13588" max="13588" width="11.42578125" style="2" customWidth="1"/>
    <col min="13589" max="13824" width="11.42578125" style="2" hidden="1"/>
    <col min="13825" max="13825" width="23.85546875" style="2" customWidth="1"/>
    <col min="13826" max="13826" width="42" style="2" customWidth="1"/>
    <col min="13827" max="13827" width="23.7109375" style="2" customWidth="1"/>
    <col min="13828" max="13828" width="16.28515625" style="2" customWidth="1"/>
    <col min="13829" max="13829" width="16.7109375" style="2" customWidth="1"/>
    <col min="13830" max="13830" width="13.5703125" style="2" customWidth="1"/>
    <col min="13831" max="13831" width="29.5703125" style="2" customWidth="1"/>
    <col min="13832" max="13832" width="26" style="2" customWidth="1"/>
    <col min="13833" max="13833" width="20.28515625" style="2" customWidth="1"/>
    <col min="13834" max="13834" width="18.28515625" style="2" customWidth="1"/>
    <col min="13835" max="13835" width="14.140625" style="2" customWidth="1"/>
    <col min="13836" max="13836" width="32.7109375" style="2" customWidth="1"/>
    <col min="13837" max="13837" width="34" style="2" customWidth="1"/>
    <col min="13838" max="13840" width="16.28515625" style="2" customWidth="1"/>
    <col min="13841" max="13841" width="14.7109375" style="2" customWidth="1"/>
    <col min="13842" max="13842" width="14.28515625" style="2" customWidth="1"/>
    <col min="13843" max="13843" width="20.7109375" style="2" customWidth="1"/>
    <col min="13844" max="13844" width="11.42578125" style="2" customWidth="1"/>
    <col min="13845" max="14080" width="11.42578125" style="2" hidden="1"/>
    <col min="14081" max="14081" width="23.85546875" style="2" customWidth="1"/>
    <col min="14082" max="14082" width="42" style="2" customWidth="1"/>
    <col min="14083" max="14083" width="23.7109375" style="2" customWidth="1"/>
    <col min="14084" max="14084" width="16.28515625" style="2" customWidth="1"/>
    <col min="14085" max="14085" width="16.7109375" style="2" customWidth="1"/>
    <col min="14086" max="14086" width="13.5703125" style="2" customWidth="1"/>
    <col min="14087" max="14087" width="29.5703125" style="2" customWidth="1"/>
    <col min="14088" max="14088" width="26" style="2" customWidth="1"/>
    <col min="14089" max="14089" width="20.28515625" style="2" customWidth="1"/>
    <col min="14090" max="14090" width="18.28515625" style="2" customWidth="1"/>
    <col min="14091" max="14091" width="14.140625" style="2" customWidth="1"/>
    <col min="14092" max="14092" width="32.7109375" style="2" customWidth="1"/>
    <col min="14093" max="14093" width="34" style="2" customWidth="1"/>
    <col min="14094" max="14096" width="16.28515625" style="2" customWidth="1"/>
    <col min="14097" max="14097" width="14.7109375" style="2" customWidth="1"/>
    <col min="14098" max="14098" width="14.28515625" style="2" customWidth="1"/>
    <col min="14099" max="14099" width="20.7109375" style="2" customWidth="1"/>
    <col min="14100" max="14100" width="11.42578125" style="2" customWidth="1"/>
    <col min="14101" max="14336" width="11.42578125" style="2" hidden="1"/>
    <col min="14337" max="14337" width="23.85546875" style="2" customWidth="1"/>
    <col min="14338" max="14338" width="42" style="2" customWidth="1"/>
    <col min="14339" max="14339" width="23.7109375" style="2" customWidth="1"/>
    <col min="14340" max="14340" width="16.28515625" style="2" customWidth="1"/>
    <col min="14341" max="14341" width="16.7109375" style="2" customWidth="1"/>
    <col min="14342" max="14342" width="13.5703125" style="2" customWidth="1"/>
    <col min="14343" max="14343" width="29.5703125" style="2" customWidth="1"/>
    <col min="14344" max="14344" width="26" style="2" customWidth="1"/>
    <col min="14345" max="14345" width="20.28515625" style="2" customWidth="1"/>
    <col min="14346" max="14346" width="18.28515625" style="2" customWidth="1"/>
    <col min="14347" max="14347" width="14.140625" style="2" customWidth="1"/>
    <col min="14348" max="14348" width="32.7109375" style="2" customWidth="1"/>
    <col min="14349" max="14349" width="34" style="2" customWidth="1"/>
    <col min="14350" max="14352" width="16.28515625" style="2" customWidth="1"/>
    <col min="14353" max="14353" width="14.7109375" style="2" customWidth="1"/>
    <col min="14354" max="14354" width="14.28515625" style="2" customWidth="1"/>
    <col min="14355" max="14355" width="20.7109375" style="2" customWidth="1"/>
    <col min="14356" max="14356" width="11.42578125" style="2" customWidth="1"/>
    <col min="14357" max="14592" width="11.42578125" style="2" hidden="1"/>
    <col min="14593" max="14593" width="23.85546875" style="2" customWidth="1"/>
    <col min="14594" max="14594" width="42" style="2" customWidth="1"/>
    <col min="14595" max="14595" width="23.7109375" style="2" customWidth="1"/>
    <col min="14596" max="14596" width="16.28515625" style="2" customWidth="1"/>
    <col min="14597" max="14597" width="16.7109375" style="2" customWidth="1"/>
    <col min="14598" max="14598" width="13.5703125" style="2" customWidth="1"/>
    <col min="14599" max="14599" width="29.5703125" style="2" customWidth="1"/>
    <col min="14600" max="14600" width="26" style="2" customWidth="1"/>
    <col min="14601" max="14601" width="20.28515625" style="2" customWidth="1"/>
    <col min="14602" max="14602" width="18.28515625" style="2" customWidth="1"/>
    <col min="14603" max="14603" width="14.140625" style="2" customWidth="1"/>
    <col min="14604" max="14604" width="32.7109375" style="2" customWidth="1"/>
    <col min="14605" max="14605" width="34" style="2" customWidth="1"/>
    <col min="14606" max="14608" width="16.28515625" style="2" customWidth="1"/>
    <col min="14609" max="14609" width="14.7109375" style="2" customWidth="1"/>
    <col min="14610" max="14610" width="14.28515625" style="2" customWidth="1"/>
    <col min="14611" max="14611" width="20.7109375" style="2" customWidth="1"/>
    <col min="14612" max="14612" width="11.42578125" style="2" customWidth="1"/>
    <col min="14613" max="14848" width="11.42578125" style="2" hidden="1"/>
    <col min="14849" max="14849" width="23.85546875" style="2" customWidth="1"/>
    <col min="14850" max="14850" width="42" style="2" customWidth="1"/>
    <col min="14851" max="14851" width="23.7109375" style="2" customWidth="1"/>
    <col min="14852" max="14852" width="16.28515625" style="2" customWidth="1"/>
    <col min="14853" max="14853" width="16.7109375" style="2" customWidth="1"/>
    <col min="14854" max="14854" width="13.5703125" style="2" customWidth="1"/>
    <col min="14855" max="14855" width="29.5703125" style="2" customWidth="1"/>
    <col min="14856" max="14856" width="26" style="2" customWidth="1"/>
    <col min="14857" max="14857" width="20.28515625" style="2" customWidth="1"/>
    <col min="14858" max="14858" width="18.28515625" style="2" customWidth="1"/>
    <col min="14859" max="14859" width="14.140625" style="2" customWidth="1"/>
    <col min="14860" max="14860" width="32.7109375" style="2" customWidth="1"/>
    <col min="14861" max="14861" width="34" style="2" customWidth="1"/>
    <col min="14862" max="14864" width="16.28515625" style="2" customWidth="1"/>
    <col min="14865" max="14865" width="14.7109375" style="2" customWidth="1"/>
    <col min="14866" max="14866" width="14.28515625" style="2" customWidth="1"/>
    <col min="14867" max="14867" width="20.7109375" style="2" customWidth="1"/>
    <col min="14868" max="14868" width="11.42578125" style="2" customWidth="1"/>
    <col min="14869" max="15104" width="11.42578125" style="2" hidden="1"/>
    <col min="15105" max="15105" width="23.85546875" style="2" customWidth="1"/>
    <col min="15106" max="15106" width="42" style="2" customWidth="1"/>
    <col min="15107" max="15107" width="23.7109375" style="2" customWidth="1"/>
    <col min="15108" max="15108" width="16.28515625" style="2" customWidth="1"/>
    <col min="15109" max="15109" width="16.7109375" style="2" customWidth="1"/>
    <col min="15110" max="15110" width="13.5703125" style="2" customWidth="1"/>
    <col min="15111" max="15111" width="29.5703125" style="2" customWidth="1"/>
    <col min="15112" max="15112" width="26" style="2" customWidth="1"/>
    <col min="15113" max="15113" width="20.28515625" style="2" customWidth="1"/>
    <col min="15114" max="15114" width="18.28515625" style="2" customWidth="1"/>
    <col min="15115" max="15115" width="14.140625" style="2" customWidth="1"/>
    <col min="15116" max="15116" width="32.7109375" style="2" customWidth="1"/>
    <col min="15117" max="15117" width="34" style="2" customWidth="1"/>
    <col min="15118" max="15120" width="16.28515625" style="2" customWidth="1"/>
    <col min="15121" max="15121" width="14.7109375" style="2" customWidth="1"/>
    <col min="15122" max="15122" width="14.28515625" style="2" customWidth="1"/>
    <col min="15123" max="15123" width="20.7109375" style="2" customWidth="1"/>
    <col min="15124" max="15124" width="11.42578125" style="2" customWidth="1"/>
    <col min="15125" max="15360" width="11.42578125" style="2" hidden="1"/>
    <col min="15361" max="15361" width="23.85546875" style="2" customWidth="1"/>
    <col min="15362" max="15362" width="42" style="2" customWidth="1"/>
    <col min="15363" max="15363" width="23.7109375" style="2" customWidth="1"/>
    <col min="15364" max="15364" width="16.28515625" style="2" customWidth="1"/>
    <col min="15365" max="15365" width="16.7109375" style="2" customWidth="1"/>
    <col min="15366" max="15366" width="13.5703125" style="2" customWidth="1"/>
    <col min="15367" max="15367" width="29.5703125" style="2" customWidth="1"/>
    <col min="15368" max="15368" width="26" style="2" customWidth="1"/>
    <col min="15369" max="15369" width="20.28515625" style="2" customWidth="1"/>
    <col min="15370" max="15370" width="18.28515625" style="2" customWidth="1"/>
    <col min="15371" max="15371" width="14.140625" style="2" customWidth="1"/>
    <col min="15372" max="15372" width="32.7109375" style="2" customWidth="1"/>
    <col min="15373" max="15373" width="34" style="2" customWidth="1"/>
    <col min="15374" max="15376" width="16.28515625" style="2" customWidth="1"/>
    <col min="15377" max="15377" width="14.7109375" style="2" customWidth="1"/>
    <col min="15378" max="15378" width="14.28515625" style="2" customWidth="1"/>
    <col min="15379" max="15379" width="20.7109375" style="2" customWidth="1"/>
    <col min="15380" max="15380" width="11.42578125" style="2" customWidth="1"/>
    <col min="15381" max="15616" width="11.42578125" style="2" hidden="1"/>
    <col min="15617" max="15617" width="23.85546875" style="2" customWidth="1"/>
    <col min="15618" max="15618" width="42" style="2" customWidth="1"/>
    <col min="15619" max="15619" width="23.7109375" style="2" customWidth="1"/>
    <col min="15620" max="15620" width="16.28515625" style="2" customWidth="1"/>
    <col min="15621" max="15621" width="16.7109375" style="2" customWidth="1"/>
    <col min="15622" max="15622" width="13.5703125" style="2" customWidth="1"/>
    <col min="15623" max="15623" width="29.5703125" style="2" customWidth="1"/>
    <col min="15624" max="15624" width="26" style="2" customWidth="1"/>
    <col min="15625" max="15625" width="20.28515625" style="2" customWidth="1"/>
    <col min="15626" max="15626" width="18.28515625" style="2" customWidth="1"/>
    <col min="15627" max="15627" width="14.140625" style="2" customWidth="1"/>
    <col min="15628" max="15628" width="32.7109375" style="2" customWidth="1"/>
    <col min="15629" max="15629" width="34" style="2" customWidth="1"/>
    <col min="15630" max="15632" width="16.28515625" style="2" customWidth="1"/>
    <col min="15633" max="15633" width="14.7109375" style="2" customWidth="1"/>
    <col min="15634" max="15634" width="14.28515625" style="2" customWidth="1"/>
    <col min="15635" max="15635" width="20.7109375" style="2" customWidth="1"/>
    <col min="15636" max="15636" width="11.42578125" style="2" customWidth="1"/>
    <col min="15637" max="15872" width="11.42578125" style="2" hidden="1"/>
    <col min="15873" max="15873" width="23.85546875" style="2" customWidth="1"/>
    <col min="15874" max="15874" width="42" style="2" customWidth="1"/>
    <col min="15875" max="15875" width="23.7109375" style="2" customWidth="1"/>
    <col min="15876" max="15876" width="16.28515625" style="2" customWidth="1"/>
    <col min="15877" max="15877" width="16.7109375" style="2" customWidth="1"/>
    <col min="15878" max="15878" width="13.5703125" style="2" customWidth="1"/>
    <col min="15879" max="15879" width="29.5703125" style="2" customWidth="1"/>
    <col min="15880" max="15880" width="26" style="2" customWidth="1"/>
    <col min="15881" max="15881" width="20.28515625" style="2" customWidth="1"/>
    <col min="15882" max="15882" width="18.28515625" style="2" customWidth="1"/>
    <col min="15883" max="15883" width="14.140625" style="2" customWidth="1"/>
    <col min="15884" max="15884" width="32.7109375" style="2" customWidth="1"/>
    <col min="15885" max="15885" width="34" style="2" customWidth="1"/>
    <col min="15886" max="15888" width="16.28515625" style="2" customWidth="1"/>
    <col min="15889" max="15889" width="14.7109375" style="2" customWidth="1"/>
    <col min="15890" max="15890" width="14.28515625" style="2" customWidth="1"/>
    <col min="15891" max="15891" width="20.7109375" style="2" customWidth="1"/>
    <col min="15892" max="15892" width="11.42578125" style="2" customWidth="1"/>
    <col min="15893" max="16128" width="11.42578125" style="2" hidden="1"/>
    <col min="16129" max="16129" width="23.85546875" style="2" customWidth="1"/>
    <col min="16130" max="16130" width="42" style="2" customWidth="1"/>
    <col min="16131" max="16131" width="23.7109375" style="2" customWidth="1"/>
    <col min="16132" max="16132" width="16.28515625" style="2" customWidth="1"/>
    <col min="16133" max="16133" width="16.7109375" style="2" customWidth="1"/>
    <col min="16134" max="16134" width="13.5703125" style="2" customWidth="1"/>
    <col min="16135" max="16135" width="29.5703125" style="2" customWidth="1"/>
    <col min="16136" max="16136" width="26" style="2" customWidth="1"/>
    <col min="16137" max="16137" width="20.28515625" style="2" customWidth="1"/>
    <col min="16138" max="16138" width="18.28515625" style="2" customWidth="1"/>
    <col min="16139" max="16139" width="14.140625" style="2" customWidth="1"/>
    <col min="16140" max="16140" width="32.7109375" style="2" customWidth="1"/>
    <col min="16141" max="16141" width="34" style="2" customWidth="1"/>
    <col min="16142" max="16144" width="16.28515625" style="2" customWidth="1"/>
    <col min="16145" max="16145" width="14.7109375" style="2" customWidth="1"/>
    <col min="16146" max="16146" width="14.28515625" style="2" customWidth="1"/>
    <col min="16147" max="16147" width="20.7109375" style="2" customWidth="1"/>
    <col min="16148" max="16148" width="11.42578125" style="2" customWidth="1"/>
    <col min="16149" max="16384" width="11.42578125" style="2" hidden="1"/>
  </cols>
  <sheetData>
    <row r="1" spans="1:19" ht="18.600000000000001" customHeight="1" thickBot="1" x14ac:dyDescent="0.3"/>
    <row r="2" spans="1:19" s="1" customFormat="1" ht="13.5" thickBot="1" x14ac:dyDescent="0.3">
      <c r="A2" s="782" t="s">
        <v>0</v>
      </c>
      <c r="B2" s="783"/>
      <c r="C2" s="783"/>
      <c r="D2" s="783"/>
      <c r="E2" s="783"/>
      <c r="F2" s="783"/>
      <c r="G2" s="783"/>
      <c r="H2" s="783"/>
      <c r="I2" s="783"/>
      <c r="J2" s="783"/>
      <c r="K2" s="783"/>
      <c r="L2" s="783"/>
      <c r="M2" s="783"/>
      <c r="N2" s="783"/>
      <c r="O2" s="783"/>
      <c r="P2" s="783"/>
      <c r="Q2" s="783"/>
      <c r="R2" s="783"/>
      <c r="S2" s="784"/>
    </row>
    <row r="3" spans="1:19" s="1" customFormat="1" ht="13.5" thickBot="1" x14ac:dyDescent="0.3">
      <c r="A3" s="782" t="s">
        <v>168</v>
      </c>
      <c r="B3" s="783"/>
      <c r="C3" s="783"/>
      <c r="D3" s="783"/>
      <c r="E3" s="783"/>
      <c r="F3" s="783"/>
      <c r="G3" s="783"/>
      <c r="H3" s="783"/>
      <c r="I3" s="783"/>
      <c r="J3" s="783"/>
      <c r="K3" s="783"/>
      <c r="L3" s="783"/>
      <c r="M3" s="783"/>
      <c r="N3" s="783"/>
      <c r="O3" s="783"/>
      <c r="P3" s="783"/>
      <c r="Q3" s="783"/>
      <c r="R3" s="783"/>
      <c r="S3" s="784"/>
    </row>
    <row r="4" spans="1:19" s="8" customFormat="1" ht="13.5" thickBot="1" x14ac:dyDescent="0.3">
      <c r="A4" s="785" t="s">
        <v>1575</v>
      </c>
      <c r="B4" s="785"/>
      <c r="C4" s="785"/>
      <c r="D4" s="785"/>
      <c r="E4" s="785"/>
      <c r="F4" s="785"/>
      <c r="G4" s="931" t="s">
        <v>1586</v>
      </c>
      <c r="H4" s="932"/>
      <c r="I4" s="932"/>
      <c r="J4" s="932"/>
      <c r="K4" s="932"/>
      <c r="L4" s="932"/>
      <c r="M4" s="785" t="s">
        <v>1509</v>
      </c>
      <c r="N4" s="785"/>
      <c r="O4" s="785"/>
      <c r="P4" s="785"/>
      <c r="Q4" s="785"/>
      <c r="R4" s="785"/>
      <c r="S4" s="785"/>
    </row>
    <row r="5" spans="1:19" s="8" customFormat="1" ht="13.5" thickBot="1" x14ac:dyDescent="0.3">
      <c r="A5" s="785" t="s">
        <v>5</v>
      </c>
      <c r="B5" s="785"/>
      <c r="C5" s="785"/>
      <c r="D5" s="785"/>
      <c r="E5" s="430"/>
      <c r="F5" s="432"/>
      <c r="G5" s="785" t="s">
        <v>6</v>
      </c>
      <c r="H5" s="785"/>
      <c r="I5" s="785"/>
      <c r="J5" s="785"/>
      <c r="K5" s="785"/>
      <c r="L5" s="785"/>
      <c r="M5" s="785"/>
      <c r="N5" s="785" t="s">
        <v>534</v>
      </c>
      <c r="O5" s="785"/>
      <c r="P5" s="785"/>
      <c r="Q5" s="785"/>
      <c r="R5" s="785"/>
      <c r="S5" s="785"/>
    </row>
    <row r="6" spans="1:19" s="8" customFormat="1" ht="25.9" customHeight="1" thickBot="1" x14ac:dyDescent="0.3">
      <c r="A6" s="785" t="s">
        <v>68</v>
      </c>
      <c r="B6" s="785" t="s">
        <v>9</v>
      </c>
      <c r="C6" s="785" t="s">
        <v>10</v>
      </c>
      <c r="D6" s="785" t="s">
        <v>11</v>
      </c>
      <c r="E6" s="785" t="s">
        <v>536</v>
      </c>
      <c r="F6" s="924" t="s">
        <v>172</v>
      </c>
      <c r="G6" s="785" t="s">
        <v>9</v>
      </c>
      <c r="H6" s="943" t="s">
        <v>14</v>
      </c>
      <c r="I6" s="811" t="s">
        <v>173</v>
      </c>
      <c r="J6" s="811" t="s">
        <v>174</v>
      </c>
      <c r="K6" s="924" t="s">
        <v>175</v>
      </c>
      <c r="L6" s="815" t="s">
        <v>18</v>
      </c>
      <c r="M6" s="785" t="s">
        <v>19</v>
      </c>
      <c r="N6" s="785" t="s">
        <v>176</v>
      </c>
      <c r="O6" s="811" t="s">
        <v>74</v>
      </c>
      <c r="P6" s="811" t="s">
        <v>178</v>
      </c>
      <c r="Q6" s="924" t="s">
        <v>179</v>
      </c>
      <c r="R6" s="785" t="s">
        <v>24</v>
      </c>
      <c r="S6" s="785" t="s">
        <v>25</v>
      </c>
    </row>
    <row r="7" spans="1:19" s="8" customFormat="1" ht="17.45" customHeight="1" thickBot="1" x14ac:dyDescent="0.3">
      <c r="A7" s="785"/>
      <c r="B7" s="785"/>
      <c r="C7" s="785"/>
      <c r="D7" s="785"/>
      <c r="E7" s="785"/>
      <c r="F7" s="924"/>
      <c r="G7" s="785"/>
      <c r="H7" s="944"/>
      <c r="I7" s="811"/>
      <c r="J7" s="811"/>
      <c r="K7" s="924"/>
      <c r="L7" s="815"/>
      <c r="M7" s="785"/>
      <c r="N7" s="785"/>
      <c r="O7" s="811"/>
      <c r="P7" s="811"/>
      <c r="Q7" s="924"/>
      <c r="R7" s="785"/>
      <c r="S7" s="785"/>
    </row>
    <row r="8" spans="1:19" ht="52.15" customHeight="1" x14ac:dyDescent="0.25">
      <c r="A8" s="901" t="s">
        <v>1565</v>
      </c>
      <c r="B8" s="426" t="s">
        <v>1562</v>
      </c>
      <c r="C8" s="426" t="s">
        <v>1563</v>
      </c>
      <c r="D8" s="523">
        <v>200</v>
      </c>
      <c r="E8" s="524">
        <v>3</v>
      </c>
      <c r="F8" s="437">
        <f>+E8/D8</f>
        <v>1.4999999999999999E-2</v>
      </c>
      <c r="G8" s="889" t="s">
        <v>1564</v>
      </c>
      <c r="H8" s="58"/>
      <c r="I8" s="817">
        <v>500000000</v>
      </c>
      <c r="J8" s="940">
        <v>500000000</v>
      </c>
      <c r="K8" s="941">
        <f>+J8/I8</f>
        <v>1</v>
      </c>
      <c r="L8" s="942" t="s">
        <v>1566</v>
      </c>
      <c r="M8" s="441" t="s">
        <v>1567</v>
      </c>
      <c r="N8" s="820">
        <v>1</v>
      </c>
      <c r="O8" s="875">
        <v>500000000</v>
      </c>
      <c r="P8" s="875">
        <f>J8</f>
        <v>500000000</v>
      </c>
      <c r="Q8" s="933">
        <f>P8/O8</f>
        <v>1</v>
      </c>
      <c r="R8" s="935" t="s">
        <v>43</v>
      </c>
      <c r="S8" s="936" t="s">
        <v>1568</v>
      </c>
    </row>
    <row r="9" spans="1:19" ht="127.15" customHeight="1" x14ac:dyDescent="0.25">
      <c r="A9" s="901"/>
      <c r="B9" s="427" t="s">
        <v>1569</v>
      </c>
      <c r="C9" s="427" t="s">
        <v>1570</v>
      </c>
      <c r="D9" s="525">
        <v>100</v>
      </c>
      <c r="E9" s="526">
        <v>133</v>
      </c>
      <c r="F9" s="436">
        <v>1</v>
      </c>
      <c r="G9" s="889"/>
      <c r="H9" s="45"/>
      <c r="I9" s="817"/>
      <c r="J9" s="940"/>
      <c r="K9" s="941"/>
      <c r="L9" s="942"/>
      <c r="M9" s="440" t="s">
        <v>1593</v>
      </c>
      <c r="N9" s="820"/>
      <c r="O9" s="817"/>
      <c r="P9" s="817"/>
      <c r="Q9" s="934"/>
      <c r="R9" s="935"/>
      <c r="S9" s="937"/>
    </row>
    <row r="10" spans="1:19" ht="67.150000000000006" customHeight="1" thickBot="1" x14ac:dyDescent="0.3">
      <c r="A10" s="901"/>
      <c r="B10" s="427" t="s">
        <v>1571</v>
      </c>
      <c r="C10" s="427" t="s">
        <v>1572</v>
      </c>
      <c r="D10" s="527">
        <v>3</v>
      </c>
      <c r="E10" s="528">
        <v>8</v>
      </c>
      <c r="F10" s="436">
        <v>1</v>
      </c>
      <c r="G10" s="889"/>
      <c r="H10" s="45"/>
      <c r="I10" s="817"/>
      <c r="J10" s="940"/>
      <c r="K10" s="941"/>
      <c r="L10" s="942"/>
      <c r="M10" s="49" t="s">
        <v>1573</v>
      </c>
      <c r="N10" s="820"/>
      <c r="O10" s="817"/>
      <c r="P10" s="817"/>
      <c r="Q10" s="934"/>
      <c r="R10" s="935"/>
      <c r="S10" s="938"/>
    </row>
    <row r="11" spans="1:19" ht="13.5" thickBot="1" x14ac:dyDescent="0.3">
      <c r="A11" s="922" t="s">
        <v>61</v>
      </c>
      <c r="B11" s="922"/>
      <c r="C11" s="926"/>
      <c r="D11" s="926"/>
      <c r="E11" s="926"/>
      <c r="F11" s="106">
        <v>0.67</v>
      </c>
      <c r="G11" s="30"/>
      <c r="H11" s="56"/>
      <c r="I11" s="405">
        <f>I8</f>
        <v>500000000</v>
      </c>
      <c r="J11" s="405">
        <f>J8</f>
        <v>500000000</v>
      </c>
      <c r="K11" s="26">
        <f>K8</f>
        <v>1</v>
      </c>
      <c r="L11" s="54"/>
      <c r="M11" s="54"/>
      <c r="N11" s="433">
        <f>N8</f>
        <v>1</v>
      </c>
      <c r="O11" s="406">
        <f>SUM(O8)</f>
        <v>500000000</v>
      </c>
      <c r="P11" s="406">
        <f>SUM(P8)</f>
        <v>500000000</v>
      </c>
      <c r="Q11" s="109">
        <f>Q8</f>
        <v>1</v>
      </c>
      <c r="R11" s="30"/>
      <c r="S11" s="56"/>
    </row>
    <row r="12" spans="1:19" s="50" customFormat="1" ht="12.75" x14ac:dyDescent="0.25">
      <c r="A12" s="927"/>
      <c r="B12" s="927"/>
      <c r="C12" s="928"/>
      <c r="D12" s="929"/>
      <c r="E12" s="930"/>
      <c r="F12" s="1564"/>
      <c r="G12" s="1565"/>
      <c r="H12" s="775"/>
      <c r="I12" s="1566"/>
      <c r="J12" s="1566"/>
      <c r="K12" s="774"/>
      <c r="L12" s="1565"/>
      <c r="M12" s="1565"/>
      <c r="N12" s="1565"/>
      <c r="O12" s="1566"/>
      <c r="P12" s="1566"/>
      <c r="Q12" s="774"/>
      <c r="R12" s="1565"/>
      <c r="S12" s="775"/>
    </row>
    <row r="13" spans="1:19" s="50" customFormat="1" ht="12.75" x14ac:dyDescent="0.25">
      <c r="A13" s="925"/>
      <c r="B13" s="925"/>
      <c r="C13" s="912"/>
      <c r="D13" s="913"/>
      <c r="E13" s="914"/>
      <c r="F13" s="1567"/>
      <c r="G13" s="1562"/>
      <c r="H13" s="762"/>
      <c r="I13" s="770"/>
      <c r="J13" s="770"/>
      <c r="K13" s="195"/>
      <c r="L13" s="1562"/>
      <c r="M13" s="1562"/>
      <c r="N13" s="1562"/>
      <c r="O13" s="770"/>
      <c r="P13" s="770"/>
      <c r="Q13" s="195"/>
      <c r="R13" s="1562"/>
      <c r="S13" s="762"/>
    </row>
    <row r="14" spans="1:19" ht="12.75" x14ac:dyDescent="0.25">
      <c r="A14" s="925" t="s">
        <v>64</v>
      </c>
      <c r="B14" s="925"/>
      <c r="C14" s="912" t="s">
        <v>1568</v>
      </c>
      <c r="D14" s="913"/>
      <c r="E14" s="914"/>
      <c r="F14" s="118"/>
      <c r="G14" s="119"/>
      <c r="H14" s="120"/>
      <c r="I14" s="407"/>
      <c r="J14" s="98"/>
      <c r="K14" s="399"/>
      <c r="L14" s="35"/>
      <c r="M14" s="35"/>
      <c r="N14" s="35"/>
      <c r="O14" s="36"/>
      <c r="P14" s="36"/>
      <c r="Q14" s="446"/>
      <c r="R14" s="35"/>
      <c r="S14" s="45"/>
    </row>
    <row r="15" spans="1:19" ht="12.75" x14ac:dyDescent="0.25">
      <c r="A15" s="939" t="s">
        <v>1574</v>
      </c>
      <c r="B15" s="939"/>
      <c r="C15" s="939"/>
      <c r="D15" s="939"/>
      <c r="E15" s="939"/>
      <c r="F15" s="939"/>
      <c r="G15" s="939"/>
    </row>
    <row r="16" spans="1:19" ht="12.75" hidden="1" x14ac:dyDescent="0.25"/>
    <row r="17" ht="12.75" hidden="1" x14ac:dyDescent="0.25"/>
    <row r="18" ht="12.75" hidden="1" x14ac:dyDescent="0.25"/>
    <row r="19" ht="12.75" hidden="1" x14ac:dyDescent="0.25"/>
    <row r="20" ht="12.75" hidden="1" x14ac:dyDescent="0.25"/>
    <row r="21" ht="12.75" hidden="1" x14ac:dyDescent="0.25"/>
    <row r="22" ht="12.75" hidden="1" x14ac:dyDescent="0.25"/>
    <row r="23" ht="12.75" hidden="1" x14ac:dyDescent="0.25"/>
    <row r="24" ht="12.75" hidden="1" x14ac:dyDescent="0.25"/>
    <row r="25" ht="12.75" hidden="1" x14ac:dyDescent="0.25"/>
    <row r="26" ht="12.75" hidden="1" x14ac:dyDescent="0.25"/>
    <row r="27" ht="12.75" hidden="1" x14ac:dyDescent="0.25"/>
    <row r="28" ht="12.75" hidden="1" x14ac:dyDescent="0.25"/>
    <row r="29" ht="12.75" hidden="1" x14ac:dyDescent="0.25"/>
    <row r="30" ht="12.75" hidden="1" x14ac:dyDescent="0.25"/>
    <row r="31" ht="12.75" hidden="1" x14ac:dyDescent="0.25"/>
    <row r="32" ht="12.75" hidden="1" x14ac:dyDescent="0.25"/>
    <row r="33" ht="12.75" hidden="1" x14ac:dyDescent="0.25"/>
    <row r="34" ht="12.75" hidden="1" x14ac:dyDescent="0.25"/>
    <row r="35" ht="12.75" hidden="1" x14ac:dyDescent="0.25"/>
    <row r="36" ht="12.75" hidden="1" x14ac:dyDescent="0.25"/>
    <row r="37" ht="12.75" hidden="1" x14ac:dyDescent="0.25"/>
    <row r="38" ht="12.75" hidden="1" x14ac:dyDescent="0.25"/>
    <row r="39" ht="12.75" hidden="1" x14ac:dyDescent="0.25"/>
    <row r="40" ht="12.75" hidden="1" x14ac:dyDescent="0.25"/>
    <row r="41" ht="12.75" hidden="1" x14ac:dyDescent="0.25"/>
    <row r="42" ht="12.75" hidden="1" x14ac:dyDescent="0.25"/>
    <row r="43" ht="12.75" hidden="1" x14ac:dyDescent="0.25"/>
    <row r="44" ht="12.75" hidden="1" x14ac:dyDescent="0.25"/>
    <row r="45" ht="12.75" hidden="1" x14ac:dyDescent="0.25"/>
    <row r="46" ht="12.75" hidden="1" x14ac:dyDescent="0.25"/>
    <row r="47" ht="12.75" hidden="1" x14ac:dyDescent="0.25"/>
    <row r="48" ht="12.75" hidden="1" x14ac:dyDescent="0.25"/>
    <row r="49" ht="12.75" hidden="1" x14ac:dyDescent="0.25"/>
    <row r="50" ht="12.75" hidden="1" x14ac:dyDescent="0.25"/>
    <row r="51" ht="12.75" hidden="1" x14ac:dyDescent="0.25"/>
    <row r="52" ht="12.75" hidden="1" x14ac:dyDescent="0.25"/>
    <row r="53" ht="12.75" hidden="1" x14ac:dyDescent="0.25"/>
    <row r="54" ht="12.75" hidden="1" x14ac:dyDescent="0.25"/>
    <row r="55" ht="12.75" hidden="1" x14ac:dyDescent="0.25"/>
    <row r="56" ht="12.75" hidden="1" x14ac:dyDescent="0.25"/>
    <row r="57" ht="12.75" hidden="1" x14ac:dyDescent="0.25"/>
    <row r="58" ht="12.75" hidden="1" x14ac:dyDescent="0.25"/>
    <row r="59" ht="12.75" hidden="1" x14ac:dyDescent="0.25"/>
    <row r="60" ht="12.75" hidden="1" x14ac:dyDescent="0.25"/>
    <row r="61" ht="12.75" hidden="1" x14ac:dyDescent="0.25"/>
    <row r="62" ht="12.75" hidden="1" x14ac:dyDescent="0.25"/>
    <row r="63" ht="12.75" hidden="1" x14ac:dyDescent="0.25"/>
    <row r="64" ht="12.75" hidden="1" x14ac:dyDescent="0.25"/>
    <row r="65" ht="12.75" hidden="1" x14ac:dyDescent="0.25"/>
    <row r="66" ht="12.75" hidden="1" x14ac:dyDescent="0.25"/>
    <row r="67" ht="12.75" hidden="1" x14ac:dyDescent="0.25"/>
    <row r="68" ht="12.75" hidden="1" x14ac:dyDescent="0.25"/>
    <row r="69" ht="12.75" hidden="1" x14ac:dyDescent="0.25"/>
    <row r="70" ht="12.75" hidden="1" x14ac:dyDescent="0.25"/>
    <row r="71" ht="12.75" hidden="1" x14ac:dyDescent="0.25"/>
    <row r="72" ht="12.75" hidden="1" x14ac:dyDescent="0.25"/>
    <row r="73" ht="12.75" hidden="1" x14ac:dyDescent="0.25"/>
    <row r="74" ht="12.75" hidden="1" x14ac:dyDescent="0.25"/>
    <row r="75" ht="12.75" hidden="1" x14ac:dyDescent="0.25"/>
    <row r="76" ht="12.75" hidden="1" x14ac:dyDescent="0.25"/>
    <row r="77" ht="12.75" hidden="1" x14ac:dyDescent="0.25"/>
    <row r="78" ht="12.75" hidden="1" x14ac:dyDescent="0.25"/>
    <row r="79" ht="12.75" hidden="1" x14ac:dyDescent="0.25"/>
    <row r="80" ht="12.75" hidden="1" x14ac:dyDescent="0.25"/>
    <row r="81" ht="12.75" hidden="1" x14ac:dyDescent="0.25"/>
    <row r="82" ht="12.75" hidden="1" x14ac:dyDescent="0.25"/>
    <row r="83" ht="12.75" hidden="1" x14ac:dyDescent="0.25"/>
    <row r="84" ht="12.75" hidden="1" x14ac:dyDescent="0.25"/>
    <row r="85" ht="12.75" hidden="1" x14ac:dyDescent="0.25"/>
    <row r="86" ht="12.75" hidden="1" x14ac:dyDescent="0.25"/>
    <row r="87" ht="12.75" hidden="1" x14ac:dyDescent="0.25"/>
    <row r="88" ht="12.75" hidden="1" x14ac:dyDescent="0.25"/>
    <row r="89" ht="12.75" hidden="1" x14ac:dyDescent="0.25"/>
    <row r="90" ht="12.75" hidden="1" x14ac:dyDescent="0.25"/>
    <row r="91" ht="12.75" hidden="1" x14ac:dyDescent="0.25"/>
    <row r="92" ht="12.75" hidden="1" x14ac:dyDescent="0.25"/>
    <row r="93" ht="12.75" hidden="1" x14ac:dyDescent="0.25"/>
    <row r="94" ht="12.75" hidden="1" x14ac:dyDescent="0.25"/>
    <row r="95" ht="12.75" hidden="1" x14ac:dyDescent="0.25"/>
    <row r="96" ht="12.75" hidden="1" x14ac:dyDescent="0.25"/>
    <row r="97" ht="12.75" hidden="1" x14ac:dyDescent="0.25"/>
    <row r="98" ht="12.75" hidden="1" x14ac:dyDescent="0.25"/>
    <row r="99" ht="12.75" hidden="1" x14ac:dyDescent="0.25"/>
    <row r="100" ht="12.75" hidden="1" x14ac:dyDescent="0.25"/>
    <row r="101" ht="12.75" hidden="1" x14ac:dyDescent="0.25"/>
    <row r="102" ht="12.75" hidden="1" x14ac:dyDescent="0.25"/>
    <row r="103" ht="12.75" hidden="1" x14ac:dyDescent="0.25"/>
    <row r="104" ht="12.75" hidden="1" x14ac:dyDescent="0.25"/>
    <row r="105" ht="12.75" hidden="1" x14ac:dyDescent="0.25"/>
    <row r="106" ht="12.75" hidden="1" x14ac:dyDescent="0.25"/>
    <row r="107" ht="12.75" hidden="1" x14ac:dyDescent="0.25"/>
    <row r="108" ht="12.75" hidden="1" x14ac:dyDescent="0.25"/>
    <row r="109" ht="12.75" hidden="1" x14ac:dyDescent="0.25"/>
    <row r="110" ht="12.75" hidden="1" x14ac:dyDescent="0.25"/>
    <row r="111" ht="12.75" hidden="1" x14ac:dyDescent="0.25"/>
    <row r="112" ht="12.75" hidden="1" x14ac:dyDescent="0.25"/>
    <row r="113" ht="12.75" hidden="1" x14ac:dyDescent="0.25"/>
    <row r="114" ht="12.75" x14ac:dyDescent="0.25"/>
    <row r="115" ht="12.75" x14ac:dyDescent="0.25"/>
  </sheetData>
  <mergeCells count="48">
    <mergeCell ref="A5:D5"/>
    <mergeCell ref="G5:M5"/>
    <mergeCell ref="N5:S5"/>
    <mergeCell ref="A2:S2"/>
    <mergeCell ref="A3:S3"/>
    <mergeCell ref="A4:F4"/>
    <mergeCell ref="G4:L4"/>
    <mergeCell ref="M4:S4"/>
    <mergeCell ref="I6:I7"/>
    <mergeCell ref="J6:J7"/>
    <mergeCell ref="K6:K7"/>
    <mergeCell ref="L6:L7"/>
    <mergeCell ref="A6:A7"/>
    <mergeCell ref="B6:B7"/>
    <mergeCell ref="C6:C7"/>
    <mergeCell ref="D6:D7"/>
    <mergeCell ref="E6:E7"/>
    <mergeCell ref="F6:F7"/>
    <mergeCell ref="I8:I10"/>
    <mergeCell ref="J8:J10"/>
    <mergeCell ref="S6:S7"/>
    <mergeCell ref="A11:B11"/>
    <mergeCell ref="C11:E11"/>
    <mergeCell ref="K8:K10"/>
    <mergeCell ref="L8:L10"/>
    <mergeCell ref="N8:N10"/>
    <mergeCell ref="M6:M7"/>
    <mergeCell ref="N6:N7"/>
    <mergeCell ref="O6:O7"/>
    <mergeCell ref="P6:P7"/>
    <mergeCell ref="Q6:Q7"/>
    <mergeCell ref="R6:R7"/>
    <mergeCell ref="G6:G7"/>
    <mergeCell ref="H6:H7"/>
    <mergeCell ref="A15:G15"/>
    <mergeCell ref="A14:B14"/>
    <mergeCell ref="C14:E14"/>
    <mergeCell ref="A8:A10"/>
    <mergeCell ref="G8:G10"/>
    <mergeCell ref="A12:B12"/>
    <mergeCell ref="C12:E12"/>
    <mergeCell ref="A13:B13"/>
    <mergeCell ref="C13:E13"/>
    <mergeCell ref="O8:O10"/>
    <mergeCell ref="P8:P10"/>
    <mergeCell ref="Q8:Q10"/>
    <mergeCell ref="R8:R10"/>
    <mergeCell ref="S8:S10"/>
  </mergeCells>
  <pageMargins left="1.299212598425197" right="0.31496062992125984" top="0.74803149606299213" bottom="0.74803149606299213" header="0.31496062992125984" footer="0.31496062992125984"/>
  <pageSetup paperSize="5"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2"/>
  <sheetViews>
    <sheetView showGridLines="0" topLeftCell="H28" zoomScale="80" zoomScaleNormal="80" workbookViewId="0">
      <selection activeCell="I36" sqref="I36:J36"/>
    </sheetView>
  </sheetViews>
  <sheetFormatPr baseColWidth="10" defaultColWidth="0" defaultRowHeight="12.75" zeroHeight="1" x14ac:dyDescent="0.25"/>
  <cols>
    <col min="1" max="1" width="22.42578125" style="554" customWidth="1"/>
    <col min="2" max="2" width="30.7109375" style="554" customWidth="1"/>
    <col min="3" max="3" width="29" style="554" customWidth="1"/>
    <col min="4" max="4" width="17.140625" style="720" customWidth="1"/>
    <col min="5" max="5" width="11.42578125" style="720" customWidth="1"/>
    <col min="6" max="6" width="12.28515625" style="720" customWidth="1"/>
    <col min="7" max="7" width="32.5703125" style="559" customWidth="1"/>
    <col min="8" max="8" width="30.85546875" style="554" customWidth="1"/>
    <col min="9" max="9" width="16.7109375" style="561" customWidth="1"/>
    <col min="10" max="10" width="17.7109375" style="561" customWidth="1"/>
    <col min="11" max="11" width="12.85546875" style="665" customWidth="1"/>
    <col min="12" max="12" width="31.28515625" style="554" customWidth="1"/>
    <col min="13" max="13" width="51.7109375" style="554" customWidth="1"/>
    <col min="14" max="14" width="12.42578125" style="554" customWidth="1"/>
    <col min="15" max="15" width="16.42578125" style="561" customWidth="1"/>
    <col min="16" max="16" width="16.85546875" style="561" customWidth="1"/>
    <col min="17" max="17" width="12.28515625" style="559" customWidth="1"/>
    <col min="18" max="18" width="15.7109375" style="560" customWidth="1"/>
    <col min="19" max="19" width="24" style="560" customWidth="1"/>
    <col min="20" max="22" width="0" style="554" hidden="1" customWidth="1"/>
    <col min="23" max="23" width="11.42578125" style="554" customWidth="1"/>
    <col min="24" max="103" width="0" style="554" hidden="1" customWidth="1"/>
    <col min="104" max="16384" width="11.42578125" style="554" hidden="1"/>
  </cols>
  <sheetData>
    <row r="1" spans="1:102" ht="13.5" thickBot="1" x14ac:dyDescent="0.3"/>
    <row r="2" spans="1:102" s="560" customFormat="1" ht="13.5" thickBot="1" x14ac:dyDescent="0.3">
      <c r="A2" s="1034" t="s">
        <v>0</v>
      </c>
      <c r="B2" s="1035"/>
      <c r="C2" s="1035"/>
      <c r="D2" s="1035"/>
      <c r="E2" s="1035"/>
      <c r="F2" s="1035"/>
      <c r="G2" s="1035"/>
      <c r="H2" s="1035"/>
      <c r="I2" s="1035"/>
      <c r="J2" s="1035"/>
      <c r="K2" s="1035"/>
      <c r="L2" s="1035"/>
      <c r="M2" s="1035"/>
      <c r="N2" s="1035"/>
      <c r="O2" s="1035"/>
      <c r="P2" s="1035"/>
      <c r="Q2" s="1035"/>
      <c r="R2" s="1035"/>
      <c r="S2" s="1036"/>
      <c r="T2" s="721"/>
      <c r="U2" s="722"/>
      <c r="V2" s="722"/>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row>
    <row r="3" spans="1:102" s="588" customFormat="1" ht="13.5" thickBot="1" x14ac:dyDescent="0.3">
      <c r="A3" s="1034" t="s">
        <v>65</v>
      </c>
      <c r="B3" s="1035"/>
      <c r="C3" s="1035"/>
      <c r="D3" s="1035"/>
      <c r="E3" s="1035"/>
      <c r="F3" s="1035"/>
      <c r="G3" s="1035"/>
      <c r="H3" s="1035"/>
      <c r="I3" s="1035"/>
      <c r="J3" s="1035"/>
      <c r="K3" s="1035"/>
      <c r="L3" s="1035"/>
      <c r="M3" s="1035"/>
      <c r="N3" s="1035"/>
      <c r="O3" s="1035"/>
      <c r="P3" s="1035"/>
      <c r="Q3" s="1035"/>
      <c r="R3" s="1035"/>
      <c r="S3" s="1036"/>
      <c r="T3" s="723"/>
      <c r="U3" s="723"/>
      <c r="V3" s="72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4"/>
    </row>
    <row r="4" spans="1:102" s="560" customFormat="1" ht="30" customHeight="1" thickBot="1" x14ac:dyDescent="0.3">
      <c r="A4" s="1037" t="s">
        <v>66</v>
      </c>
      <c r="B4" s="1038"/>
      <c r="C4" s="1038"/>
      <c r="D4" s="1038"/>
      <c r="E4" s="1038"/>
      <c r="F4" s="1039"/>
      <c r="G4" s="1029" t="s">
        <v>561</v>
      </c>
      <c r="H4" s="1030"/>
      <c r="I4" s="1030"/>
      <c r="J4" s="1030"/>
      <c r="K4" s="1030"/>
      <c r="L4" s="1031"/>
      <c r="M4" s="1040" t="s">
        <v>3</v>
      </c>
      <c r="N4" s="1041"/>
      <c r="O4" s="1042"/>
      <c r="P4" s="1029" t="s">
        <v>67</v>
      </c>
      <c r="Q4" s="1030"/>
      <c r="R4" s="1030"/>
      <c r="S4" s="1031"/>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row>
    <row r="5" spans="1:102" s="560" customFormat="1" ht="13.5" thickBot="1" x14ac:dyDescent="0.3">
      <c r="A5" s="1029" t="s">
        <v>5</v>
      </c>
      <c r="B5" s="1030"/>
      <c r="C5" s="1030"/>
      <c r="D5" s="1030"/>
      <c r="E5" s="1030"/>
      <c r="F5" s="1031"/>
      <c r="G5" s="725" t="s">
        <v>6</v>
      </c>
      <c r="H5" s="726"/>
      <c r="I5" s="726"/>
      <c r="J5" s="726"/>
      <c r="K5" s="726"/>
      <c r="L5" s="726"/>
      <c r="M5" s="727"/>
      <c r="N5" s="726"/>
      <c r="O5" s="726"/>
      <c r="P5" s="726"/>
      <c r="Q5" s="726"/>
      <c r="R5" s="726"/>
      <c r="S5" s="728"/>
    </row>
    <row r="6" spans="1:102" s="671" customFormat="1" ht="51.75" thickBot="1" x14ac:dyDescent="0.3">
      <c r="A6" s="606" t="s">
        <v>68</v>
      </c>
      <c r="B6" s="606" t="s">
        <v>9</v>
      </c>
      <c r="C6" s="606" t="s">
        <v>10</v>
      </c>
      <c r="D6" s="729" t="s">
        <v>69</v>
      </c>
      <c r="E6" s="729" t="s">
        <v>12</v>
      </c>
      <c r="F6" s="729" t="s">
        <v>13</v>
      </c>
      <c r="G6" s="730" t="s">
        <v>9</v>
      </c>
      <c r="H6" s="729" t="s">
        <v>70</v>
      </c>
      <c r="I6" s="731" t="s">
        <v>71</v>
      </c>
      <c r="J6" s="731" t="s">
        <v>16</v>
      </c>
      <c r="K6" s="730" t="s">
        <v>72</v>
      </c>
      <c r="L6" s="606" t="s">
        <v>18</v>
      </c>
      <c r="M6" s="732" t="s">
        <v>19</v>
      </c>
      <c r="N6" s="606" t="s">
        <v>73</v>
      </c>
      <c r="O6" s="731" t="s">
        <v>74</v>
      </c>
      <c r="P6" s="731" t="s">
        <v>22</v>
      </c>
      <c r="Q6" s="730" t="s">
        <v>23</v>
      </c>
      <c r="R6" s="606" t="s">
        <v>24</v>
      </c>
      <c r="S6" s="606" t="s">
        <v>25</v>
      </c>
    </row>
    <row r="7" spans="1:102" ht="122.45" customHeight="1" x14ac:dyDescent="0.25">
      <c r="A7" s="1010" t="s">
        <v>75</v>
      </c>
      <c r="B7" s="733" t="s">
        <v>76</v>
      </c>
      <c r="C7" s="563" t="s">
        <v>77</v>
      </c>
      <c r="D7" s="734">
        <v>1</v>
      </c>
      <c r="E7" s="734">
        <v>1</v>
      </c>
      <c r="F7" s="674">
        <f>E7/D7</f>
        <v>1</v>
      </c>
      <c r="G7" s="965" t="s">
        <v>78</v>
      </c>
      <c r="H7" s="735" t="s">
        <v>79</v>
      </c>
      <c r="I7" s="1022">
        <v>40746600</v>
      </c>
      <c r="J7" s="1032">
        <v>40746600</v>
      </c>
      <c r="K7" s="978">
        <f>J7/I7</f>
        <v>1</v>
      </c>
      <c r="L7" s="965" t="s">
        <v>80</v>
      </c>
      <c r="M7" s="563" t="s">
        <v>81</v>
      </c>
      <c r="N7" s="806">
        <v>3</v>
      </c>
      <c r="O7" s="1032">
        <v>40746600</v>
      </c>
      <c r="P7" s="984">
        <v>40746600</v>
      </c>
      <c r="Q7" s="978">
        <f t="shared" ref="Q7:Q34" si="0">P7/O7</f>
        <v>1</v>
      </c>
      <c r="R7" s="995" t="s">
        <v>82</v>
      </c>
      <c r="S7" s="972" t="s">
        <v>83</v>
      </c>
    </row>
    <row r="8" spans="1:102" ht="109.15" customHeight="1" x14ac:dyDescent="0.25">
      <c r="A8" s="1010"/>
      <c r="B8" s="610" t="s">
        <v>84</v>
      </c>
      <c r="C8" s="566" t="s">
        <v>85</v>
      </c>
      <c r="D8" s="736">
        <v>60</v>
      </c>
      <c r="E8" s="736">
        <v>127</v>
      </c>
      <c r="F8" s="674">
        <v>1</v>
      </c>
      <c r="G8" s="965"/>
      <c r="H8" s="565" t="s">
        <v>86</v>
      </c>
      <c r="I8" s="1022"/>
      <c r="J8" s="1032"/>
      <c r="K8" s="978"/>
      <c r="L8" s="965"/>
      <c r="M8" s="566" t="s">
        <v>87</v>
      </c>
      <c r="N8" s="806"/>
      <c r="O8" s="1032"/>
      <c r="P8" s="984"/>
      <c r="Q8" s="978" t="e">
        <f t="shared" si="0"/>
        <v>#DIV/0!</v>
      </c>
      <c r="R8" s="995"/>
      <c r="S8" s="972"/>
    </row>
    <row r="9" spans="1:102" ht="139.15" customHeight="1" x14ac:dyDescent="0.25">
      <c r="A9" s="1010"/>
      <c r="B9" s="610" t="s">
        <v>88</v>
      </c>
      <c r="C9" s="566" t="s">
        <v>89</v>
      </c>
      <c r="D9" s="736">
        <v>9</v>
      </c>
      <c r="E9" s="736">
        <v>9</v>
      </c>
      <c r="F9" s="674">
        <f t="shared" ref="F9" si="1">E9/D9</f>
        <v>1</v>
      </c>
      <c r="G9" s="965"/>
      <c r="H9" s="992" t="s">
        <v>90</v>
      </c>
      <c r="I9" s="1022"/>
      <c r="J9" s="1032"/>
      <c r="K9" s="978"/>
      <c r="L9" s="965"/>
      <c r="M9" s="566" t="s">
        <v>91</v>
      </c>
      <c r="N9" s="806"/>
      <c r="O9" s="1032"/>
      <c r="P9" s="984"/>
      <c r="Q9" s="978" t="e">
        <f t="shared" si="0"/>
        <v>#DIV/0!</v>
      </c>
      <c r="R9" s="995"/>
      <c r="S9" s="972"/>
    </row>
    <row r="10" spans="1:102" ht="97.9" customHeight="1" thickBot="1" x14ac:dyDescent="0.3">
      <c r="A10" s="1011"/>
      <c r="B10" s="610" t="s">
        <v>92</v>
      </c>
      <c r="C10" s="566" t="s">
        <v>93</v>
      </c>
      <c r="D10" s="736">
        <v>1</v>
      </c>
      <c r="E10" s="736">
        <v>1</v>
      </c>
      <c r="F10" s="680">
        <v>1</v>
      </c>
      <c r="G10" s="958"/>
      <c r="H10" s="993"/>
      <c r="I10" s="1023"/>
      <c r="J10" s="1033"/>
      <c r="K10" s="979"/>
      <c r="L10" s="958"/>
      <c r="M10" s="566" t="s">
        <v>94</v>
      </c>
      <c r="N10" s="807"/>
      <c r="O10" s="1033"/>
      <c r="P10" s="985"/>
      <c r="Q10" s="979" t="e">
        <f t="shared" si="0"/>
        <v>#DIV/0!</v>
      </c>
      <c r="R10" s="996"/>
      <c r="S10" s="973"/>
    </row>
    <row r="11" spans="1:102" ht="81.599999999999994" customHeight="1" x14ac:dyDescent="0.25">
      <c r="A11" s="1009" t="s">
        <v>95</v>
      </c>
      <c r="B11" s="989" t="s">
        <v>96</v>
      </c>
      <c r="C11" s="989" t="s">
        <v>97</v>
      </c>
      <c r="D11" s="1015">
        <v>1</v>
      </c>
      <c r="E11" s="1015">
        <v>0.7</v>
      </c>
      <c r="F11" s="963">
        <f>E11/D11</f>
        <v>0.7</v>
      </c>
      <c r="G11" s="989" t="s">
        <v>98</v>
      </c>
      <c r="H11" s="558" t="s">
        <v>99</v>
      </c>
      <c r="I11" s="983">
        <v>23833000</v>
      </c>
      <c r="J11" s="983">
        <v>23833000</v>
      </c>
      <c r="K11" s="963">
        <f>J11/I11</f>
        <v>1</v>
      </c>
      <c r="L11" s="989" t="s">
        <v>100</v>
      </c>
      <c r="M11" s="989" t="s">
        <v>101</v>
      </c>
      <c r="N11" s="1012">
        <v>2</v>
      </c>
      <c r="O11" s="983">
        <v>23833000</v>
      </c>
      <c r="P11" s="983">
        <v>23833000</v>
      </c>
      <c r="Q11" s="977">
        <f t="shared" si="0"/>
        <v>1</v>
      </c>
      <c r="R11" s="1012" t="s">
        <v>82</v>
      </c>
      <c r="S11" s="1017" t="s">
        <v>83</v>
      </c>
    </row>
    <row r="12" spans="1:102" ht="81.599999999999994" customHeight="1" x14ac:dyDescent="0.25">
      <c r="A12" s="1011"/>
      <c r="B12" s="991"/>
      <c r="C12" s="991"/>
      <c r="D12" s="1016"/>
      <c r="E12" s="1016"/>
      <c r="F12" s="964"/>
      <c r="G12" s="991"/>
      <c r="H12" s="558" t="s">
        <v>102</v>
      </c>
      <c r="I12" s="985"/>
      <c r="J12" s="985"/>
      <c r="K12" s="964"/>
      <c r="L12" s="991"/>
      <c r="M12" s="991"/>
      <c r="N12" s="1013"/>
      <c r="O12" s="985"/>
      <c r="P12" s="1014"/>
      <c r="Q12" s="979" t="e">
        <f t="shared" si="0"/>
        <v>#DIV/0!</v>
      </c>
      <c r="R12" s="1013"/>
      <c r="S12" s="973"/>
    </row>
    <row r="13" spans="1:102" ht="84" customHeight="1" x14ac:dyDescent="0.25">
      <c r="A13" s="1009" t="s">
        <v>103</v>
      </c>
      <c r="B13" s="566" t="s">
        <v>104</v>
      </c>
      <c r="C13" s="566" t="s">
        <v>105</v>
      </c>
      <c r="D13" s="736">
        <v>150</v>
      </c>
      <c r="E13" s="736">
        <v>225</v>
      </c>
      <c r="F13" s="680">
        <v>1</v>
      </c>
      <c r="G13" s="1018" t="s">
        <v>106</v>
      </c>
      <c r="H13" s="737" t="s">
        <v>99</v>
      </c>
      <c r="I13" s="1021">
        <v>1522583796.6799998</v>
      </c>
      <c r="J13" s="983">
        <v>1502392427</v>
      </c>
      <c r="K13" s="977">
        <f>J13/I13</f>
        <v>0.9867387465149523</v>
      </c>
      <c r="L13" s="1024" t="s">
        <v>107</v>
      </c>
      <c r="M13" s="957" t="s">
        <v>108</v>
      </c>
      <c r="N13" s="837">
        <v>27</v>
      </c>
      <c r="O13" s="997">
        <v>1502392427</v>
      </c>
      <c r="P13" s="997">
        <v>1502392427</v>
      </c>
      <c r="Q13" s="1000">
        <f t="shared" si="0"/>
        <v>1</v>
      </c>
      <c r="R13" s="994" t="s">
        <v>109</v>
      </c>
      <c r="S13" s="986" t="s">
        <v>83</v>
      </c>
    </row>
    <row r="14" spans="1:102" ht="84" customHeight="1" x14ac:dyDescent="0.25">
      <c r="A14" s="1010"/>
      <c r="B14" s="566" t="s">
        <v>110</v>
      </c>
      <c r="C14" s="566" t="s">
        <v>111</v>
      </c>
      <c r="D14" s="736">
        <v>60</v>
      </c>
      <c r="E14" s="736">
        <v>213</v>
      </c>
      <c r="F14" s="680">
        <v>1</v>
      </c>
      <c r="G14" s="1019"/>
      <c r="H14" s="1027" t="s">
        <v>112</v>
      </c>
      <c r="I14" s="1022"/>
      <c r="J14" s="984"/>
      <c r="K14" s="978"/>
      <c r="L14" s="1025"/>
      <c r="M14" s="965"/>
      <c r="N14" s="806"/>
      <c r="O14" s="998"/>
      <c r="P14" s="998"/>
      <c r="Q14" s="1001" t="e">
        <f t="shared" si="0"/>
        <v>#DIV/0!</v>
      </c>
      <c r="R14" s="995"/>
      <c r="S14" s="987"/>
    </row>
    <row r="15" spans="1:102" ht="84" customHeight="1" x14ac:dyDescent="0.25">
      <c r="A15" s="1011"/>
      <c r="B15" s="610" t="s">
        <v>113</v>
      </c>
      <c r="C15" s="566" t="s">
        <v>114</v>
      </c>
      <c r="D15" s="736">
        <v>4</v>
      </c>
      <c r="E15" s="736">
        <v>15</v>
      </c>
      <c r="F15" s="680">
        <v>1</v>
      </c>
      <c r="G15" s="1020"/>
      <c r="H15" s="1028"/>
      <c r="I15" s="1023"/>
      <c r="J15" s="985"/>
      <c r="K15" s="979"/>
      <c r="L15" s="1026"/>
      <c r="M15" s="958"/>
      <c r="N15" s="807"/>
      <c r="O15" s="999"/>
      <c r="P15" s="999"/>
      <c r="Q15" s="1002" t="e">
        <f t="shared" si="0"/>
        <v>#DIV/0!</v>
      </c>
      <c r="R15" s="996"/>
      <c r="S15" s="988"/>
    </row>
    <row r="16" spans="1:102" ht="33.6" customHeight="1" x14ac:dyDescent="0.25">
      <c r="A16" s="1009" t="s">
        <v>115</v>
      </c>
      <c r="B16" s="1003" t="s">
        <v>116</v>
      </c>
      <c r="C16" s="989" t="s">
        <v>117</v>
      </c>
      <c r="D16" s="961">
        <v>17</v>
      </c>
      <c r="E16" s="961">
        <v>17</v>
      </c>
      <c r="F16" s="963">
        <v>1</v>
      </c>
      <c r="G16" s="1003" t="s">
        <v>118</v>
      </c>
      <c r="H16" s="558" t="s">
        <v>99</v>
      </c>
      <c r="I16" s="983">
        <v>429158413.33999997</v>
      </c>
      <c r="J16" s="983">
        <v>427573333</v>
      </c>
      <c r="K16" s="977">
        <f>J16/I16</f>
        <v>0.99630653788734136</v>
      </c>
      <c r="L16" s="1003" t="s">
        <v>119</v>
      </c>
      <c r="M16" s="1003" t="s">
        <v>120</v>
      </c>
      <c r="N16" s="837">
        <v>5</v>
      </c>
      <c r="O16" s="997">
        <v>427573333</v>
      </c>
      <c r="P16" s="997">
        <v>427573333</v>
      </c>
      <c r="Q16" s="1000">
        <f t="shared" si="0"/>
        <v>1</v>
      </c>
      <c r="R16" s="994" t="s">
        <v>109</v>
      </c>
      <c r="S16" s="986" t="s">
        <v>83</v>
      </c>
    </row>
    <row r="17" spans="1:19" ht="33.6" customHeight="1" x14ac:dyDescent="0.25">
      <c r="A17" s="1010"/>
      <c r="B17" s="1004"/>
      <c r="C17" s="990"/>
      <c r="D17" s="970"/>
      <c r="E17" s="970"/>
      <c r="F17" s="969"/>
      <c r="G17" s="1004"/>
      <c r="H17" s="558" t="s">
        <v>112</v>
      </c>
      <c r="I17" s="984"/>
      <c r="J17" s="984"/>
      <c r="K17" s="978"/>
      <c r="L17" s="1004"/>
      <c r="M17" s="1004"/>
      <c r="N17" s="806"/>
      <c r="O17" s="998"/>
      <c r="P17" s="998"/>
      <c r="Q17" s="1001" t="e">
        <f t="shared" si="0"/>
        <v>#DIV/0!</v>
      </c>
      <c r="R17" s="995"/>
      <c r="S17" s="987"/>
    </row>
    <row r="18" spans="1:19" ht="33.6" customHeight="1" x14ac:dyDescent="0.25">
      <c r="A18" s="1011"/>
      <c r="B18" s="1005"/>
      <c r="C18" s="991"/>
      <c r="D18" s="962"/>
      <c r="E18" s="962"/>
      <c r="F18" s="964"/>
      <c r="G18" s="1005"/>
      <c r="H18" s="558" t="s">
        <v>121</v>
      </c>
      <c r="I18" s="985"/>
      <c r="J18" s="985"/>
      <c r="K18" s="979"/>
      <c r="L18" s="1005"/>
      <c r="M18" s="1005"/>
      <c r="N18" s="807"/>
      <c r="O18" s="999"/>
      <c r="P18" s="999"/>
      <c r="Q18" s="1002" t="e">
        <f t="shared" si="0"/>
        <v>#DIV/0!</v>
      </c>
      <c r="R18" s="996"/>
      <c r="S18" s="988"/>
    </row>
    <row r="19" spans="1:19" ht="40.15" customHeight="1" x14ac:dyDescent="0.25">
      <c r="A19" s="882" t="s">
        <v>122</v>
      </c>
      <c r="B19" s="957" t="s">
        <v>123</v>
      </c>
      <c r="C19" s="957" t="s">
        <v>124</v>
      </c>
      <c r="D19" s="961">
        <v>20</v>
      </c>
      <c r="E19" s="961">
        <v>13</v>
      </c>
      <c r="F19" s="963">
        <f>E19/D19</f>
        <v>0.65</v>
      </c>
      <c r="G19" s="989" t="s">
        <v>125</v>
      </c>
      <c r="H19" s="610" t="s">
        <v>126</v>
      </c>
      <c r="I19" s="983">
        <v>251834536.03</v>
      </c>
      <c r="J19" s="983">
        <v>129979393</v>
      </c>
      <c r="K19" s="977">
        <f>J19/I19</f>
        <v>0.51613013468699187</v>
      </c>
      <c r="L19" s="989" t="s">
        <v>127</v>
      </c>
      <c r="M19" s="957" t="s">
        <v>1673</v>
      </c>
      <c r="N19" s="837">
        <v>9</v>
      </c>
      <c r="O19" s="966">
        <v>129979393</v>
      </c>
      <c r="P19" s="997">
        <v>129979393</v>
      </c>
      <c r="Q19" s="1006">
        <f t="shared" si="0"/>
        <v>1</v>
      </c>
      <c r="R19" s="994" t="s">
        <v>109</v>
      </c>
      <c r="S19" s="986" t="s">
        <v>83</v>
      </c>
    </row>
    <row r="20" spans="1:19" ht="48" customHeight="1" x14ac:dyDescent="0.25">
      <c r="A20" s="883"/>
      <c r="B20" s="958"/>
      <c r="C20" s="958"/>
      <c r="D20" s="962"/>
      <c r="E20" s="962"/>
      <c r="F20" s="964"/>
      <c r="G20" s="990"/>
      <c r="H20" s="558" t="s">
        <v>79</v>
      </c>
      <c r="I20" s="984"/>
      <c r="J20" s="984"/>
      <c r="K20" s="978"/>
      <c r="L20" s="990"/>
      <c r="M20" s="965"/>
      <c r="N20" s="806"/>
      <c r="O20" s="967"/>
      <c r="P20" s="998"/>
      <c r="Q20" s="1007" t="e">
        <f t="shared" si="0"/>
        <v>#DIV/0!</v>
      </c>
      <c r="R20" s="995"/>
      <c r="S20" s="987"/>
    </row>
    <row r="21" spans="1:19" ht="76.150000000000006" customHeight="1" x14ac:dyDescent="0.25">
      <c r="A21" s="883"/>
      <c r="B21" s="566" t="s">
        <v>128</v>
      </c>
      <c r="C21" s="566" t="s">
        <v>129</v>
      </c>
      <c r="D21" s="736">
        <v>4</v>
      </c>
      <c r="E21" s="736">
        <v>3</v>
      </c>
      <c r="F21" s="680">
        <v>0.75</v>
      </c>
      <c r="G21" s="990"/>
      <c r="H21" s="992" t="s">
        <v>112</v>
      </c>
      <c r="I21" s="984"/>
      <c r="J21" s="984"/>
      <c r="K21" s="978"/>
      <c r="L21" s="990"/>
      <c r="M21" s="965"/>
      <c r="N21" s="806"/>
      <c r="O21" s="967"/>
      <c r="P21" s="998"/>
      <c r="Q21" s="1007" t="e">
        <f t="shared" si="0"/>
        <v>#DIV/0!</v>
      </c>
      <c r="R21" s="995"/>
      <c r="S21" s="987"/>
    </row>
    <row r="22" spans="1:19" ht="64.150000000000006" customHeight="1" x14ac:dyDescent="0.25">
      <c r="A22" s="884"/>
      <c r="B22" s="566" t="s">
        <v>130</v>
      </c>
      <c r="C22" s="566" t="s">
        <v>131</v>
      </c>
      <c r="D22" s="736">
        <v>3</v>
      </c>
      <c r="E22" s="736">
        <v>1</v>
      </c>
      <c r="F22" s="680">
        <f>E22/D22</f>
        <v>0.33333333333333331</v>
      </c>
      <c r="G22" s="991"/>
      <c r="H22" s="993"/>
      <c r="I22" s="985"/>
      <c r="J22" s="985"/>
      <c r="K22" s="979"/>
      <c r="L22" s="991"/>
      <c r="M22" s="958"/>
      <c r="N22" s="807"/>
      <c r="O22" s="968"/>
      <c r="P22" s="999"/>
      <c r="Q22" s="1008" t="e">
        <f t="shared" si="0"/>
        <v>#DIV/0!</v>
      </c>
      <c r="R22" s="996"/>
      <c r="S22" s="988"/>
    </row>
    <row r="23" spans="1:19" s="686" customFormat="1" ht="79.900000000000006" customHeight="1" x14ac:dyDescent="0.25">
      <c r="A23" s="882" t="s">
        <v>132</v>
      </c>
      <c r="B23" s="566" t="s">
        <v>133</v>
      </c>
      <c r="C23" s="566" t="s">
        <v>134</v>
      </c>
      <c r="D23" s="736">
        <v>4</v>
      </c>
      <c r="E23" s="736">
        <v>20</v>
      </c>
      <c r="F23" s="680">
        <v>1</v>
      </c>
      <c r="G23" s="980" t="s">
        <v>135</v>
      </c>
      <c r="H23" s="565" t="s">
        <v>136</v>
      </c>
      <c r="I23" s="983">
        <v>34753266</v>
      </c>
      <c r="J23" s="983">
        <v>34753266</v>
      </c>
      <c r="K23" s="977">
        <f>J23/I23</f>
        <v>1</v>
      </c>
      <c r="L23" s="980" t="s">
        <v>137</v>
      </c>
      <c r="M23" s="738" t="s">
        <v>138</v>
      </c>
      <c r="N23" s="837">
        <v>3</v>
      </c>
      <c r="O23" s="966">
        <v>34753266</v>
      </c>
      <c r="P23" s="983">
        <v>34753266</v>
      </c>
      <c r="Q23" s="977">
        <f t="shared" si="0"/>
        <v>1</v>
      </c>
      <c r="R23" s="961" t="s">
        <v>82</v>
      </c>
      <c r="S23" s="971" t="s">
        <v>83</v>
      </c>
    </row>
    <row r="24" spans="1:19" s="686" customFormat="1" ht="35.450000000000003" customHeight="1" x14ac:dyDescent="0.25">
      <c r="A24" s="883"/>
      <c r="B24" s="957" t="s">
        <v>139</v>
      </c>
      <c r="C24" s="957" t="s">
        <v>140</v>
      </c>
      <c r="D24" s="961">
        <v>15</v>
      </c>
      <c r="E24" s="961">
        <v>45</v>
      </c>
      <c r="F24" s="963">
        <v>1</v>
      </c>
      <c r="G24" s="981"/>
      <c r="H24" s="565" t="s">
        <v>86</v>
      </c>
      <c r="I24" s="984"/>
      <c r="J24" s="984"/>
      <c r="K24" s="978"/>
      <c r="L24" s="981"/>
      <c r="M24" s="980" t="s">
        <v>141</v>
      </c>
      <c r="N24" s="806"/>
      <c r="O24" s="967"/>
      <c r="P24" s="984"/>
      <c r="Q24" s="978" t="e">
        <f t="shared" si="0"/>
        <v>#DIV/0!</v>
      </c>
      <c r="R24" s="970"/>
      <c r="S24" s="972"/>
    </row>
    <row r="25" spans="1:19" s="686" customFormat="1" ht="35.450000000000003" customHeight="1" x14ac:dyDescent="0.25">
      <c r="A25" s="884"/>
      <c r="B25" s="958"/>
      <c r="C25" s="958"/>
      <c r="D25" s="962"/>
      <c r="E25" s="962"/>
      <c r="F25" s="964"/>
      <c r="G25" s="982"/>
      <c r="H25" s="615" t="s">
        <v>112</v>
      </c>
      <c r="I25" s="985"/>
      <c r="J25" s="985"/>
      <c r="K25" s="979"/>
      <c r="L25" s="982"/>
      <c r="M25" s="982"/>
      <c r="N25" s="807"/>
      <c r="O25" s="968"/>
      <c r="P25" s="985"/>
      <c r="Q25" s="979" t="e">
        <f t="shared" si="0"/>
        <v>#DIV/0!</v>
      </c>
      <c r="R25" s="962"/>
      <c r="S25" s="973"/>
    </row>
    <row r="26" spans="1:19" s="686" customFormat="1" ht="37.9" customHeight="1" x14ac:dyDescent="0.25">
      <c r="A26" s="882" t="s">
        <v>142</v>
      </c>
      <c r="B26" s="957" t="s">
        <v>143</v>
      </c>
      <c r="C26" s="837" t="s">
        <v>144</v>
      </c>
      <c r="D26" s="961">
        <v>2</v>
      </c>
      <c r="E26" s="961">
        <v>2</v>
      </c>
      <c r="F26" s="963">
        <v>1</v>
      </c>
      <c r="G26" s="957" t="s">
        <v>145</v>
      </c>
      <c r="H26" s="739" t="s">
        <v>112</v>
      </c>
      <c r="I26" s="966">
        <v>550625794.02999997</v>
      </c>
      <c r="J26" s="966">
        <v>41440033</v>
      </c>
      <c r="K26" s="977">
        <f>J26/I26</f>
        <v>7.5259883298787494E-2</v>
      </c>
      <c r="L26" s="957" t="s">
        <v>137</v>
      </c>
      <c r="M26" s="957" t="s">
        <v>146</v>
      </c>
      <c r="N26" s="837">
        <v>5</v>
      </c>
      <c r="O26" s="966">
        <v>41440033</v>
      </c>
      <c r="P26" s="966">
        <v>41440033</v>
      </c>
      <c r="Q26" s="963">
        <f t="shared" si="0"/>
        <v>1</v>
      </c>
      <c r="R26" s="961" t="s">
        <v>109</v>
      </c>
      <c r="S26" s="971" t="s">
        <v>83</v>
      </c>
    </row>
    <row r="27" spans="1:19" s="686" customFormat="1" ht="37.9" customHeight="1" x14ac:dyDescent="0.25">
      <c r="A27" s="883"/>
      <c r="B27" s="965"/>
      <c r="C27" s="806"/>
      <c r="D27" s="970"/>
      <c r="E27" s="970"/>
      <c r="F27" s="969"/>
      <c r="G27" s="965"/>
      <c r="H27" s="740" t="s">
        <v>147</v>
      </c>
      <c r="I27" s="967"/>
      <c r="J27" s="967"/>
      <c r="K27" s="978"/>
      <c r="L27" s="965"/>
      <c r="M27" s="965"/>
      <c r="N27" s="806"/>
      <c r="O27" s="967"/>
      <c r="P27" s="967"/>
      <c r="Q27" s="969" t="e">
        <f t="shared" si="0"/>
        <v>#DIV/0!</v>
      </c>
      <c r="R27" s="970"/>
      <c r="S27" s="972"/>
    </row>
    <row r="28" spans="1:19" s="686" customFormat="1" ht="37.9" customHeight="1" x14ac:dyDescent="0.25">
      <c r="A28" s="884"/>
      <c r="B28" s="958"/>
      <c r="C28" s="807"/>
      <c r="D28" s="962"/>
      <c r="E28" s="962"/>
      <c r="F28" s="964"/>
      <c r="G28" s="958"/>
      <c r="H28" s="740" t="s">
        <v>148</v>
      </c>
      <c r="I28" s="968"/>
      <c r="J28" s="968"/>
      <c r="K28" s="979"/>
      <c r="L28" s="958"/>
      <c r="M28" s="958"/>
      <c r="N28" s="807"/>
      <c r="O28" s="968"/>
      <c r="P28" s="968"/>
      <c r="Q28" s="964" t="e">
        <f t="shared" si="0"/>
        <v>#DIV/0!</v>
      </c>
      <c r="R28" s="962"/>
      <c r="S28" s="973"/>
    </row>
    <row r="29" spans="1:19" s="686" customFormat="1" ht="53.45" customHeight="1" x14ac:dyDescent="0.25">
      <c r="A29" s="882" t="s">
        <v>149</v>
      </c>
      <c r="B29" s="566" t="s">
        <v>150</v>
      </c>
      <c r="C29" s="566" t="s">
        <v>144</v>
      </c>
      <c r="D29" s="736">
        <v>1</v>
      </c>
      <c r="E29" s="736">
        <v>1</v>
      </c>
      <c r="F29" s="680">
        <v>1</v>
      </c>
      <c r="G29" s="974" t="s">
        <v>151</v>
      </c>
      <c r="H29" s="615" t="s">
        <v>112</v>
      </c>
      <c r="I29" s="966">
        <v>84779998</v>
      </c>
      <c r="J29" s="966">
        <v>84779665</v>
      </c>
      <c r="K29" s="977">
        <f>J29/I29</f>
        <v>0.99999607218674391</v>
      </c>
      <c r="L29" s="974" t="s">
        <v>152</v>
      </c>
      <c r="M29" s="957" t="s">
        <v>153</v>
      </c>
      <c r="N29" s="837">
        <v>5</v>
      </c>
      <c r="O29" s="966">
        <v>84779665</v>
      </c>
      <c r="P29" s="966">
        <v>84779665</v>
      </c>
      <c r="Q29" s="963">
        <f t="shared" si="0"/>
        <v>1</v>
      </c>
      <c r="R29" s="961" t="s">
        <v>82</v>
      </c>
      <c r="S29" s="954" t="s">
        <v>83</v>
      </c>
    </row>
    <row r="30" spans="1:19" s="686" customFormat="1" ht="49.15" customHeight="1" x14ac:dyDescent="0.25">
      <c r="A30" s="883"/>
      <c r="B30" s="957" t="s">
        <v>154</v>
      </c>
      <c r="C30" s="959" t="s">
        <v>155</v>
      </c>
      <c r="D30" s="961">
        <v>19</v>
      </c>
      <c r="E30" s="961">
        <v>53</v>
      </c>
      <c r="F30" s="963">
        <v>1</v>
      </c>
      <c r="G30" s="975"/>
      <c r="H30" s="565" t="s">
        <v>156</v>
      </c>
      <c r="I30" s="967"/>
      <c r="J30" s="967"/>
      <c r="K30" s="978"/>
      <c r="L30" s="975"/>
      <c r="M30" s="965"/>
      <c r="N30" s="806"/>
      <c r="O30" s="967"/>
      <c r="P30" s="967"/>
      <c r="Q30" s="969" t="e">
        <f t="shared" si="0"/>
        <v>#DIV/0!</v>
      </c>
      <c r="R30" s="970"/>
      <c r="S30" s="955"/>
    </row>
    <row r="31" spans="1:19" s="686" customFormat="1" ht="36" customHeight="1" x14ac:dyDescent="0.25">
      <c r="A31" s="883"/>
      <c r="B31" s="958"/>
      <c r="C31" s="960"/>
      <c r="D31" s="962"/>
      <c r="E31" s="962"/>
      <c r="F31" s="964"/>
      <c r="G31" s="975"/>
      <c r="H31" s="741" t="s">
        <v>136</v>
      </c>
      <c r="I31" s="967"/>
      <c r="J31" s="967"/>
      <c r="K31" s="978"/>
      <c r="L31" s="975"/>
      <c r="M31" s="958"/>
      <c r="N31" s="806"/>
      <c r="O31" s="967"/>
      <c r="P31" s="967"/>
      <c r="Q31" s="969" t="e">
        <f t="shared" si="0"/>
        <v>#DIV/0!</v>
      </c>
      <c r="R31" s="970"/>
      <c r="S31" s="955"/>
    </row>
    <row r="32" spans="1:19" s="686" customFormat="1" ht="49.9" customHeight="1" x14ac:dyDescent="0.25">
      <c r="A32" s="884"/>
      <c r="B32" s="566" t="s">
        <v>157</v>
      </c>
      <c r="C32" s="566" t="s">
        <v>158</v>
      </c>
      <c r="D32" s="736">
        <v>18</v>
      </c>
      <c r="E32" s="736">
        <v>90</v>
      </c>
      <c r="F32" s="680">
        <v>1</v>
      </c>
      <c r="G32" s="976"/>
      <c r="H32" s="615" t="s">
        <v>159</v>
      </c>
      <c r="I32" s="968"/>
      <c r="J32" s="968"/>
      <c r="K32" s="979"/>
      <c r="L32" s="976"/>
      <c r="M32" s="742" t="s">
        <v>160</v>
      </c>
      <c r="N32" s="807"/>
      <c r="O32" s="968"/>
      <c r="P32" s="968"/>
      <c r="Q32" s="964" t="e">
        <f t="shared" si="0"/>
        <v>#DIV/0!</v>
      </c>
      <c r="R32" s="962"/>
      <c r="S32" s="956"/>
    </row>
    <row r="33" spans="1:19" ht="97.9" customHeight="1" thickBot="1" x14ac:dyDescent="0.3">
      <c r="A33" s="743" t="s">
        <v>161</v>
      </c>
      <c r="B33" s="572" t="s">
        <v>162</v>
      </c>
      <c r="C33" s="572" t="s">
        <v>144</v>
      </c>
      <c r="D33" s="569">
        <v>6</v>
      </c>
      <c r="E33" s="569">
        <v>17</v>
      </c>
      <c r="F33" s="574">
        <v>1</v>
      </c>
      <c r="G33" s="744" t="s">
        <v>163</v>
      </c>
      <c r="H33" s="745" t="s">
        <v>164</v>
      </c>
      <c r="I33" s="746">
        <v>465136143.10000002</v>
      </c>
      <c r="J33" s="747">
        <v>395231000</v>
      </c>
      <c r="K33" s="748">
        <f>J33/I33</f>
        <v>0.84971036085456153</v>
      </c>
      <c r="L33" s="749" t="s">
        <v>152</v>
      </c>
      <c r="M33" s="571" t="s">
        <v>165</v>
      </c>
      <c r="N33" s="573">
        <v>11</v>
      </c>
      <c r="O33" s="747">
        <v>395231000</v>
      </c>
      <c r="P33" s="747">
        <v>395231000</v>
      </c>
      <c r="Q33" s="748">
        <f t="shared" si="0"/>
        <v>1</v>
      </c>
      <c r="R33" s="750" t="s">
        <v>166</v>
      </c>
      <c r="S33" s="751" t="s">
        <v>83</v>
      </c>
    </row>
    <row r="34" spans="1:19" ht="16.899999999999999" customHeight="1" thickBot="1" x14ac:dyDescent="0.3">
      <c r="A34" s="948" t="s">
        <v>61</v>
      </c>
      <c r="B34" s="948"/>
      <c r="C34" s="949"/>
      <c r="D34" s="949"/>
      <c r="E34" s="583"/>
      <c r="F34" s="578">
        <f>AVERAGE(F7:F33)</f>
        <v>0.91754385964912277</v>
      </c>
      <c r="G34" s="752"/>
      <c r="H34" s="627"/>
      <c r="I34" s="709">
        <f>SUM(I7:I33)</f>
        <v>3403451547.1799998</v>
      </c>
      <c r="J34" s="709">
        <f>SUM(J7:J33)</f>
        <v>2680728717</v>
      </c>
      <c r="K34" s="710">
        <f>J34/I34</f>
        <v>0.78765003110479803</v>
      </c>
      <c r="L34" s="711"/>
      <c r="M34" s="631"/>
      <c r="N34" s="753">
        <f>SUM(N7:N33)</f>
        <v>70</v>
      </c>
      <c r="O34" s="709">
        <f>SUM(O7:O33)</f>
        <v>2680728717</v>
      </c>
      <c r="P34" s="709">
        <f>SUM(P7:P33)</f>
        <v>2680728717</v>
      </c>
      <c r="Q34" s="710">
        <f t="shared" si="0"/>
        <v>1</v>
      </c>
      <c r="R34" s="708"/>
      <c r="S34" s="708"/>
    </row>
    <row r="35" spans="1:19" ht="16.899999999999999" customHeight="1" x14ac:dyDescent="0.25">
      <c r="A35" s="950" t="s">
        <v>62</v>
      </c>
      <c r="B35" s="951"/>
      <c r="C35" s="952"/>
      <c r="D35" s="953"/>
      <c r="E35" s="688"/>
      <c r="F35" s="754"/>
      <c r="G35" s="586"/>
      <c r="H35" s="557"/>
      <c r="I35" s="585"/>
      <c r="J35" s="585"/>
      <c r="K35" s="714"/>
      <c r="L35" s="557"/>
      <c r="M35" s="557"/>
      <c r="N35" s="557"/>
      <c r="O35" s="585"/>
      <c r="P35" s="585"/>
      <c r="Q35" s="586"/>
      <c r="R35" s="584"/>
      <c r="S35" s="584"/>
    </row>
    <row r="36" spans="1:19" ht="16.899999999999999" customHeight="1" x14ac:dyDescent="0.25">
      <c r="A36" s="945" t="s">
        <v>167</v>
      </c>
      <c r="B36" s="946"/>
      <c r="C36" s="945" t="s">
        <v>559</v>
      </c>
      <c r="D36" s="946"/>
      <c r="E36" s="755"/>
      <c r="F36" s="756"/>
      <c r="G36" s="590"/>
      <c r="H36" s="558"/>
      <c r="I36" s="770"/>
      <c r="J36" s="770"/>
      <c r="K36" s="717"/>
      <c r="L36" s="558"/>
      <c r="M36" s="558"/>
      <c r="N36" s="558"/>
      <c r="O36" s="589"/>
      <c r="P36" s="589"/>
      <c r="Q36" s="590"/>
      <c r="R36" s="588"/>
      <c r="S36" s="588"/>
    </row>
    <row r="37" spans="1:19" ht="16.899999999999999" customHeight="1" x14ac:dyDescent="0.25">
      <c r="A37" s="945" t="s">
        <v>64</v>
      </c>
      <c r="B37" s="946"/>
      <c r="C37" s="947" t="s">
        <v>83</v>
      </c>
      <c r="D37" s="947"/>
      <c r="E37" s="757"/>
      <c r="F37" s="758"/>
      <c r="G37" s="609"/>
      <c r="H37" s="558"/>
      <c r="I37" s="759"/>
      <c r="J37" s="592"/>
      <c r="K37" s="760"/>
      <c r="L37" s="761"/>
      <c r="M37" s="558"/>
      <c r="N37" s="558"/>
      <c r="O37" s="589"/>
      <c r="P37" s="589"/>
      <c r="Q37" s="590"/>
      <c r="R37" s="588"/>
      <c r="S37" s="588"/>
    </row>
    <row r="38" spans="1:19" x14ac:dyDescent="0.25"/>
    <row r="39" spans="1:19" x14ac:dyDescent="0.25"/>
    <row r="40" spans="1:19" x14ac:dyDescent="0.25"/>
    <row r="41" spans="1:19" x14ac:dyDescent="0.25"/>
    <row r="42" spans="1:19" x14ac:dyDescent="0.25"/>
  </sheetData>
  <mergeCells count="151">
    <mergeCell ref="L7:L10"/>
    <mergeCell ref="A5:F5"/>
    <mergeCell ref="A7:A10"/>
    <mergeCell ref="G7:G10"/>
    <mergeCell ref="I7:I10"/>
    <mergeCell ref="J7:J10"/>
    <mergeCell ref="K7:K10"/>
    <mergeCell ref="A2:S2"/>
    <mergeCell ref="A3:S3"/>
    <mergeCell ref="A4:F4"/>
    <mergeCell ref="G4:L4"/>
    <mergeCell ref="M4:O4"/>
    <mergeCell ref="P4:S4"/>
    <mergeCell ref="N7:N10"/>
    <mergeCell ref="S7:S10"/>
    <mergeCell ref="H9:H10"/>
    <mergeCell ref="O7:O10"/>
    <mergeCell ref="P7:P10"/>
    <mergeCell ref="Q7:Q10"/>
    <mergeCell ref="R7:R10"/>
    <mergeCell ref="Q11:Q12"/>
    <mergeCell ref="R11:R12"/>
    <mergeCell ref="S11:S12"/>
    <mergeCell ref="A13:A15"/>
    <mergeCell ref="G13:G15"/>
    <mergeCell ref="I13:I15"/>
    <mergeCell ref="J13:J15"/>
    <mergeCell ref="K13:K15"/>
    <mergeCell ref="L13:L15"/>
    <mergeCell ref="J11:J12"/>
    <mergeCell ref="K11:K12"/>
    <mergeCell ref="L11:L12"/>
    <mergeCell ref="M11:M12"/>
    <mergeCell ref="O11:O12"/>
    <mergeCell ref="N13:N15"/>
    <mergeCell ref="S13:S15"/>
    <mergeCell ref="H14:H15"/>
    <mergeCell ref="O13:O15"/>
    <mergeCell ref="P13:P15"/>
    <mergeCell ref="Q13:Q15"/>
    <mergeCell ref="A11:A12"/>
    <mergeCell ref="B11:B12"/>
    <mergeCell ref="C11:C12"/>
    <mergeCell ref="D11:D12"/>
    <mergeCell ref="C16:C18"/>
    <mergeCell ref="D16:D18"/>
    <mergeCell ref="E16:E18"/>
    <mergeCell ref="F16:F18"/>
    <mergeCell ref="G16:G18"/>
    <mergeCell ref="I16:I18"/>
    <mergeCell ref="M13:M15"/>
    <mergeCell ref="N11:N12"/>
    <mergeCell ref="P11:P12"/>
    <mergeCell ref="E11:E12"/>
    <mergeCell ref="F11:F12"/>
    <mergeCell ref="G11:G12"/>
    <mergeCell ref="I11:I12"/>
    <mergeCell ref="R13:R15"/>
    <mergeCell ref="N16:N18"/>
    <mergeCell ref="P16:P18"/>
    <mergeCell ref="Q16:Q18"/>
    <mergeCell ref="R16:R18"/>
    <mergeCell ref="S16:S18"/>
    <mergeCell ref="A19:A22"/>
    <mergeCell ref="B19:B20"/>
    <mergeCell ref="C19:C20"/>
    <mergeCell ref="D19:D20"/>
    <mergeCell ref="E19:E20"/>
    <mergeCell ref="F19:F20"/>
    <mergeCell ref="J16:J18"/>
    <mergeCell ref="K16:K18"/>
    <mergeCell ref="L16:L18"/>
    <mergeCell ref="M16:M18"/>
    <mergeCell ref="O16:O18"/>
    <mergeCell ref="N19:N22"/>
    <mergeCell ref="O19:O22"/>
    <mergeCell ref="P19:P22"/>
    <mergeCell ref="Q19:Q22"/>
    <mergeCell ref="R19:R22"/>
    <mergeCell ref="A16:A18"/>
    <mergeCell ref="B16:B18"/>
    <mergeCell ref="S19:S22"/>
    <mergeCell ref="G19:G22"/>
    <mergeCell ref="I19:I22"/>
    <mergeCell ref="J19:J22"/>
    <mergeCell ref="K19:K22"/>
    <mergeCell ref="L19:L22"/>
    <mergeCell ref="M19:M22"/>
    <mergeCell ref="H21:H22"/>
    <mergeCell ref="O23:O25"/>
    <mergeCell ref="P23:P25"/>
    <mergeCell ref="Q23:Q25"/>
    <mergeCell ref="R23:R25"/>
    <mergeCell ref="S23:S25"/>
    <mergeCell ref="N23:N25"/>
    <mergeCell ref="M24:M25"/>
    <mergeCell ref="P26:P28"/>
    <mergeCell ref="A23:A25"/>
    <mergeCell ref="G23:G25"/>
    <mergeCell ref="I23:I25"/>
    <mergeCell ref="J23:J25"/>
    <mergeCell ref="K23:K25"/>
    <mergeCell ref="L23:L25"/>
    <mergeCell ref="B24:B25"/>
    <mergeCell ref="C24:C25"/>
    <mergeCell ref="D24:D25"/>
    <mergeCell ref="E24:E25"/>
    <mergeCell ref="F24:F25"/>
    <mergeCell ref="Q26:Q28"/>
    <mergeCell ref="R26:R28"/>
    <mergeCell ref="S26:S28"/>
    <mergeCell ref="A29:A32"/>
    <mergeCell ref="G29:G32"/>
    <mergeCell ref="I29:I32"/>
    <mergeCell ref="J29:J32"/>
    <mergeCell ref="K29:K32"/>
    <mergeCell ref="L29:L32"/>
    <mergeCell ref="J26:J28"/>
    <mergeCell ref="K26:K28"/>
    <mergeCell ref="L26:L28"/>
    <mergeCell ref="M26:M28"/>
    <mergeCell ref="O26:O28"/>
    <mergeCell ref="N26:N28"/>
    <mergeCell ref="N29:N32"/>
    <mergeCell ref="A26:A28"/>
    <mergeCell ref="B26:B28"/>
    <mergeCell ref="C26:C28"/>
    <mergeCell ref="D26:D28"/>
    <mergeCell ref="E26:E28"/>
    <mergeCell ref="F26:F28"/>
    <mergeCell ref="G26:G28"/>
    <mergeCell ref="I26:I28"/>
    <mergeCell ref="A37:B37"/>
    <mergeCell ref="C37:D37"/>
    <mergeCell ref="A34:B34"/>
    <mergeCell ref="C34:D34"/>
    <mergeCell ref="A35:B35"/>
    <mergeCell ref="C35:D35"/>
    <mergeCell ref="A36:B36"/>
    <mergeCell ref="C36:D36"/>
    <mergeCell ref="S29:S32"/>
    <mergeCell ref="B30:B31"/>
    <mergeCell ref="C30:C31"/>
    <mergeCell ref="D30:D31"/>
    <mergeCell ref="E30:E31"/>
    <mergeCell ref="F30:F31"/>
    <mergeCell ref="M29:M31"/>
    <mergeCell ref="O29:O32"/>
    <mergeCell ref="P29:P32"/>
    <mergeCell ref="Q29:Q32"/>
    <mergeCell ref="R29:R32"/>
  </mergeCells>
  <pageMargins left="1.299212598425197" right="0.11811023622047245" top="0.74803149606299213" bottom="0.74803149606299213" header="0.31496062992125984" footer="0.31496062992125984"/>
  <pageSetup paperSize="5" scale="75" orientation="landscape" r:id="rId1"/>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topLeftCell="D13" zoomScale="80" zoomScaleNormal="80" workbookViewId="0">
      <selection activeCell="I21" sqref="I21:J22"/>
    </sheetView>
  </sheetViews>
  <sheetFormatPr baseColWidth="10" defaultColWidth="0" defaultRowHeight="12.75" zeroHeight="1" x14ac:dyDescent="0.25"/>
  <cols>
    <col min="1" max="1" width="21.42578125" style="1" customWidth="1"/>
    <col min="2" max="2" width="31.5703125" style="2" customWidth="1"/>
    <col min="3" max="3" width="28.5703125" style="2" customWidth="1"/>
    <col min="4" max="4" width="15" style="2" customWidth="1"/>
    <col min="5" max="5" width="14.140625" style="2" customWidth="1"/>
    <col min="6" max="6" width="14" style="3" customWidth="1"/>
    <col min="7" max="7" width="30.7109375" style="2" customWidth="1"/>
    <col min="8" max="8" width="31.5703125" style="2" customWidth="1"/>
    <col min="9" max="9" width="17.28515625" style="4" customWidth="1"/>
    <col min="10" max="10" width="19.28515625" style="4" customWidth="1"/>
    <col min="11" max="11" width="17.140625" style="3" customWidth="1"/>
    <col min="12" max="12" width="31.85546875" style="2" customWidth="1"/>
    <col min="13" max="13" width="33.7109375" style="2" customWidth="1"/>
    <col min="14" max="14" width="15.28515625" style="2" customWidth="1"/>
    <col min="15" max="15" width="17.42578125" style="5" customWidth="1"/>
    <col min="16" max="16" width="18.140625" style="5" customWidth="1"/>
    <col min="17" max="17" width="15.5703125" style="6" customWidth="1"/>
    <col min="18" max="18" width="18" style="1" customWidth="1"/>
    <col min="19" max="19" width="21" style="2" customWidth="1"/>
    <col min="20" max="20" width="11.42578125" style="2" customWidth="1"/>
    <col min="21" max="21" width="0" style="2" hidden="1" customWidth="1"/>
    <col min="22" max="16384" width="11.42578125" style="2" hidden="1"/>
  </cols>
  <sheetData>
    <row r="1" spans="1:19" ht="20.45" customHeight="1" thickBot="1" x14ac:dyDescent="0.3"/>
    <row r="2" spans="1:19" s="1" customFormat="1" ht="13.5" thickBot="1" x14ac:dyDescent="0.3">
      <c r="A2" s="1070" t="s">
        <v>0</v>
      </c>
      <c r="B2" s="1071"/>
      <c r="C2" s="1071"/>
      <c r="D2" s="1071"/>
      <c r="E2" s="1071"/>
      <c r="F2" s="1071"/>
      <c r="G2" s="1071"/>
      <c r="H2" s="1071"/>
      <c r="I2" s="1071"/>
      <c r="J2" s="1071"/>
      <c r="K2" s="1071"/>
      <c r="L2" s="1071"/>
      <c r="M2" s="1071"/>
      <c r="N2" s="1071"/>
      <c r="O2" s="1071"/>
      <c r="P2" s="1071"/>
      <c r="Q2" s="1071"/>
      <c r="R2" s="1071"/>
      <c r="S2" s="1072"/>
    </row>
    <row r="3" spans="1:19" s="1" customFormat="1" ht="13.5" thickBot="1" x14ac:dyDescent="0.3">
      <c r="A3" s="1070" t="s">
        <v>1</v>
      </c>
      <c r="B3" s="1071"/>
      <c r="C3" s="1071"/>
      <c r="D3" s="1071"/>
      <c r="E3" s="1071"/>
      <c r="F3" s="1071"/>
      <c r="G3" s="1071"/>
      <c r="H3" s="1071"/>
      <c r="I3" s="1071"/>
      <c r="J3" s="1071"/>
      <c r="K3" s="1071"/>
      <c r="L3" s="1071"/>
      <c r="M3" s="1071"/>
      <c r="N3" s="1071"/>
      <c r="O3" s="1071"/>
      <c r="P3" s="1071"/>
      <c r="Q3" s="1071"/>
      <c r="R3" s="1071"/>
      <c r="S3" s="1072"/>
    </row>
    <row r="4" spans="1:19" s="1" customFormat="1" ht="13.5" customHeight="1" thickBot="1" x14ac:dyDescent="0.3">
      <c r="A4" s="1065" t="s">
        <v>2</v>
      </c>
      <c r="B4" s="1065"/>
      <c r="C4" s="1065"/>
      <c r="D4" s="1065"/>
      <c r="E4" s="1065"/>
      <c r="F4" s="1065"/>
      <c r="G4" s="1065" t="s">
        <v>560</v>
      </c>
      <c r="H4" s="1073"/>
      <c r="I4" s="1073"/>
      <c r="J4" s="1073"/>
      <c r="K4" s="1073"/>
      <c r="L4" s="1073"/>
      <c r="M4" s="132" t="s">
        <v>3</v>
      </c>
      <c r="N4" s="7"/>
      <c r="O4" s="1065" t="s">
        <v>4</v>
      </c>
      <c r="P4" s="1065"/>
      <c r="Q4" s="1065"/>
      <c r="R4" s="1065"/>
      <c r="S4" s="1065"/>
    </row>
    <row r="5" spans="1:19" s="8" customFormat="1" ht="13.5" thickBot="1" x14ac:dyDescent="0.3">
      <c r="A5" s="1065" t="s">
        <v>5</v>
      </c>
      <c r="B5" s="1065"/>
      <c r="C5" s="1065"/>
      <c r="D5" s="1065"/>
      <c r="E5" s="1065"/>
      <c r="F5" s="1065"/>
      <c r="G5" s="1065" t="s">
        <v>6</v>
      </c>
      <c r="H5" s="1065"/>
      <c r="I5" s="1065"/>
      <c r="J5" s="1065"/>
      <c r="K5" s="1065"/>
      <c r="L5" s="1065"/>
      <c r="M5" s="1065"/>
      <c r="N5" s="1065"/>
      <c r="O5" s="1065"/>
      <c r="P5" s="1065"/>
      <c r="Q5" s="1065"/>
      <c r="R5" s="1065"/>
      <c r="S5" s="1065"/>
    </row>
    <row r="6" spans="1:19" s="8" customFormat="1" ht="22.9" customHeight="1" thickBot="1" x14ac:dyDescent="0.3">
      <c r="A6" s="785" t="s">
        <v>8</v>
      </c>
      <c r="B6" s="785" t="s">
        <v>9</v>
      </c>
      <c r="C6" s="785" t="s">
        <v>10</v>
      </c>
      <c r="D6" s="785" t="s">
        <v>11</v>
      </c>
      <c r="E6" s="785" t="s">
        <v>12</v>
      </c>
      <c r="F6" s="791" t="s">
        <v>13</v>
      </c>
      <c r="G6" s="785" t="s">
        <v>9</v>
      </c>
      <c r="H6" s="785" t="s">
        <v>14</v>
      </c>
      <c r="I6" s="811" t="s">
        <v>15</v>
      </c>
      <c r="J6" s="811" t="s">
        <v>16</v>
      </c>
      <c r="K6" s="791" t="s">
        <v>17</v>
      </c>
      <c r="L6" s="815" t="s">
        <v>18</v>
      </c>
      <c r="M6" s="815" t="s">
        <v>19</v>
      </c>
      <c r="N6" s="815" t="s">
        <v>20</v>
      </c>
      <c r="O6" s="811" t="s">
        <v>21</v>
      </c>
      <c r="P6" s="811" t="s">
        <v>22</v>
      </c>
      <c r="Q6" s="791" t="s">
        <v>23</v>
      </c>
      <c r="R6" s="785" t="s">
        <v>24</v>
      </c>
      <c r="S6" s="785" t="s">
        <v>25</v>
      </c>
    </row>
    <row r="7" spans="1:19" s="8" customFormat="1" ht="31.15" customHeight="1" thickBot="1" x14ac:dyDescent="0.3">
      <c r="A7" s="785"/>
      <c r="B7" s="785"/>
      <c r="C7" s="785"/>
      <c r="D7" s="785"/>
      <c r="E7" s="785"/>
      <c r="F7" s="791"/>
      <c r="G7" s="785"/>
      <c r="H7" s="785"/>
      <c r="I7" s="811"/>
      <c r="J7" s="811"/>
      <c r="K7" s="791"/>
      <c r="L7" s="815"/>
      <c r="M7" s="815"/>
      <c r="N7" s="815"/>
      <c r="O7" s="811"/>
      <c r="P7" s="811"/>
      <c r="Q7" s="791"/>
      <c r="R7" s="785"/>
      <c r="S7" s="785"/>
    </row>
    <row r="8" spans="1:19" ht="33" customHeight="1" x14ac:dyDescent="0.25">
      <c r="A8" s="1074" t="s">
        <v>26</v>
      </c>
      <c r="B8" s="795" t="s">
        <v>27</v>
      </c>
      <c r="C8" s="795" t="s">
        <v>28</v>
      </c>
      <c r="D8" s="1078">
        <v>0.4</v>
      </c>
      <c r="E8" s="1078">
        <v>0.4</v>
      </c>
      <c r="F8" s="803">
        <f>E8/D8</f>
        <v>1</v>
      </c>
      <c r="G8" s="795" t="s">
        <v>29</v>
      </c>
      <c r="H8" s="425" t="s">
        <v>30</v>
      </c>
      <c r="I8" s="1076">
        <v>168903994</v>
      </c>
      <c r="J8" s="1076">
        <v>168903994</v>
      </c>
      <c r="K8" s="1069">
        <f>J8/I8</f>
        <v>1</v>
      </c>
      <c r="L8" s="795" t="s">
        <v>31</v>
      </c>
      <c r="M8" s="1079" t="s">
        <v>32</v>
      </c>
      <c r="N8" s="820">
        <v>25</v>
      </c>
      <c r="O8" s="817">
        <v>168903994</v>
      </c>
      <c r="P8" s="817">
        <v>168903994</v>
      </c>
      <c r="Q8" s="1069">
        <f>P8/O8</f>
        <v>1</v>
      </c>
      <c r="R8" s="1054" t="s">
        <v>33</v>
      </c>
      <c r="S8" s="823" t="s">
        <v>34</v>
      </c>
    </row>
    <row r="9" spans="1:19" ht="45" customHeight="1" x14ac:dyDescent="0.25">
      <c r="A9" s="1074"/>
      <c r="B9" s="795"/>
      <c r="C9" s="795"/>
      <c r="D9" s="1078"/>
      <c r="E9" s="1078"/>
      <c r="F9" s="803"/>
      <c r="G9" s="795"/>
      <c r="H9" s="428" t="s">
        <v>35</v>
      </c>
      <c r="I9" s="1076"/>
      <c r="J9" s="1076"/>
      <c r="K9" s="1069"/>
      <c r="L9" s="795"/>
      <c r="M9" s="1079"/>
      <c r="N9" s="820"/>
      <c r="O9" s="817"/>
      <c r="P9" s="817"/>
      <c r="Q9" s="1069"/>
      <c r="R9" s="1054"/>
      <c r="S9" s="823"/>
    </row>
    <row r="10" spans="1:19" ht="21.75" customHeight="1" x14ac:dyDescent="0.25">
      <c r="A10" s="1075"/>
      <c r="B10" s="796"/>
      <c r="C10" s="796"/>
      <c r="D10" s="864"/>
      <c r="E10" s="864"/>
      <c r="F10" s="804"/>
      <c r="G10" s="796"/>
      <c r="H10" s="448" t="s">
        <v>36</v>
      </c>
      <c r="I10" s="1077"/>
      <c r="J10" s="1077"/>
      <c r="K10" s="1057"/>
      <c r="L10" s="796"/>
      <c r="M10" s="1080"/>
      <c r="N10" s="821"/>
      <c r="O10" s="818"/>
      <c r="P10" s="818"/>
      <c r="Q10" s="1057"/>
      <c r="R10" s="1055"/>
      <c r="S10" s="824"/>
    </row>
    <row r="11" spans="1:19" ht="54" customHeight="1" x14ac:dyDescent="0.25">
      <c r="A11" s="1066" t="s">
        <v>37</v>
      </c>
      <c r="B11" s="11" t="s">
        <v>38</v>
      </c>
      <c r="C11" s="10" t="s">
        <v>39</v>
      </c>
      <c r="D11" s="547">
        <v>1</v>
      </c>
      <c r="E11" s="547">
        <v>1</v>
      </c>
      <c r="F11" s="451">
        <f>E11/D11</f>
        <v>1</v>
      </c>
      <c r="G11" s="1058" t="s">
        <v>40</v>
      </c>
      <c r="H11" s="10" t="s">
        <v>35</v>
      </c>
      <c r="I11" s="1061">
        <v>284907850</v>
      </c>
      <c r="J11" s="1021">
        <v>284907850</v>
      </c>
      <c r="K11" s="1056">
        <f>J11/I11</f>
        <v>1</v>
      </c>
      <c r="L11" s="1058" t="s">
        <v>41</v>
      </c>
      <c r="M11" s="825" t="s">
        <v>42</v>
      </c>
      <c r="N11" s="1063">
        <v>15</v>
      </c>
      <c r="O11" s="1060">
        <v>284907850</v>
      </c>
      <c r="P11" s="1060">
        <f>J11</f>
        <v>284907850</v>
      </c>
      <c r="Q11" s="1052">
        <f>P11/O11</f>
        <v>1</v>
      </c>
      <c r="R11" s="1053" t="s">
        <v>43</v>
      </c>
      <c r="S11" s="831" t="s">
        <v>34</v>
      </c>
    </row>
    <row r="12" spans="1:19" ht="54" customHeight="1" x14ac:dyDescent="0.25">
      <c r="A12" s="1067"/>
      <c r="B12" s="11" t="s">
        <v>44</v>
      </c>
      <c r="C12" s="10" t="s">
        <v>45</v>
      </c>
      <c r="D12" s="547">
        <v>1</v>
      </c>
      <c r="E12" s="547">
        <v>1</v>
      </c>
      <c r="F12" s="451">
        <f>E12/D12</f>
        <v>1</v>
      </c>
      <c r="G12" s="1058"/>
      <c r="H12" s="10" t="s">
        <v>30</v>
      </c>
      <c r="I12" s="1062"/>
      <c r="J12" s="1023"/>
      <c r="K12" s="1069"/>
      <c r="L12" s="1058"/>
      <c r="M12" s="796"/>
      <c r="N12" s="1064"/>
      <c r="O12" s="1060"/>
      <c r="P12" s="1060"/>
      <c r="Q12" s="1052"/>
      <c r="R12" s="1054"/>
      <c r="S12" s="823"/>
    </row>
    <row r="13" spans="1:19" ht="98.45" customHeight="1" x14ac:dyDescent="0.25">
      <c r="A13" s="1067"/>
      <c r="B13" s="11" t="s">
        <v>46</v>
      </c>
      <c r="C13" s="10" t="s">
        <v>47</v>
      </c>
      <c r="D13" s="547">
        <v>1</v>
      </c>
      <c r="E13" s="547">
        <v>0</v>
      </c>
      <c r="F13" s="451">
        <f>E13/D13</f>
        <v>0</v>
      </c>
      <c r="G13" s="1058" t="s">
        <v>48</v>
      </c>
      <c r="H13" s="10" t="s">
        <v>35</v>
      </c>
      <c r="I13" s="1060">
        <v>681528412</v>
      </c>
      <c r="J13" s="1061">
        <v>681528411</v>
      </c>
      <c r="K13" s="1052">
        <f>J13/I13</f>
        <v>0.99999999853270971</v>
      </c>
      <c r="L13" s="1058" t="s">
        <v>49</v>
      </c>
      <c r="M13" s="1059" t="s">
        <v>50</v>
      </c>
      <c r="N13" s="1063">
        <v>31</v>
      </c>
      <c r="O13" s="1060">
        <v>681528412</v>
      </c>
      <c r="P13" s="1061">
        <f>J13</f>
        <v>681528411</v>
      </c>
      <c r="Q13" s="1056">
        <f>P13/O13</f>
        <v>0.99999999853270971</v>
      </c>
      <c r="R13" s="1054"/>
      <c r="S13" s="823"/>
    </row>
    <row r="14" spans="1:19" ht="98.45" customHeight="1" x14ac:dyDescent="0.25">
      <c r="A14" s="1068"/>
      <c r="B14" s="11" t="s">
        <v>51</v>
      </c>
      <c r="C14" s="11" t="s">
        <v>52</v>
      </c>
      <c r="D14" s="547">
        <v>4</v>
      </c>
      <c r="E14" s="547">
        <v>4</v>
      </c>
      <c r="F14" s="451">
        <f>E14/D14</f>
        <v>1</v>
      </c>
      <c r="G14" s="1058"/>
      <c r="H14" s="10" t="s">
        <v>30</v>
      </c>
      <c r="I14" s="1060"/>
      <c r="J14" s="1062"/>
      <c r="K14" s="1052"/>
      <c r="L14" s="1058"/>
      <c r="M14" s="1059"/>
      <c r="N14" s="1064"/>
      <c r="O14" s="1060"/>
      <c r="P14" s="1062"/>
      <c r="Q14" s="1057"/>
      <c r="R14" s="1055"/>
      <c r="S14" s="824"/>
    </row>
    <row r="15" spans="1:19" ht="124.9" customHeight="1" thickBot="1" x14ac:dyDescent="0.3">
      <c r="A15" s="12" t="s">
        <v>53</v>
      </c>
      <c r="B15" s="13" t="s">
        <v>54</v>
      </c>
      <c r="C15" s="13" t="s">
        <v>55</v>
      </c>
      <c r="D15" s="766">
        <v>0.3</v>
      </c>
      <c r="E15" s="766">
        <v>0.3</v>
      </c>
      <c r="F15" s="544">
        <f>E15/D15</f>
        <v>1</v>
      </c>
      <c r="G15" s="14" t="s">
        <v>56</v>
      </c>
      <c r="H15" s="15" t="s">
        <v>57</v>
      </c>
      <c r="I15" s="16">
        <v>52780000</v>
      </c>
      <c r="J15" s="17">
        <v>52780000</v>
      </c>
      <c r="K15" s="18">
        <f>J15/I15</f>
        <v>1</v>
      </c>
      <c r="L15" s="19" t="s">
        <v>58</v>
      </c>
      <c r="M15" s="20" t="s">
        <v>59</v>
      </c>
      <c r="N15" s="47">
        <v>0</v>
      </c>
      <c r="O15" s="17">
        <v>52780000</v>
      </c>
      <c r="P15" s="17">
        <v>52780000</v>
      </c>
      <c r="Q15" s="21">
        <f>P15/O15</f>
        <v>1</v>
      </c>
      <c r="R15" s="22" t="s">
        <v>60</v>
      </c>
      <c r="S15" s="529" t="s">
        <v>34</v>
      </c>
    </row>
    <row r="16" spans="1:19" ht="17.45" customHeight="1" thickBot="1" x14ac:dyDescent="0.3">
      <c r="A16" s="1046" t="s">
        <v>61</v>
      </c>
      <c r="B16" s="1046"/>
      <c r="C16" s="1047"/>
      <c r="D16" s="1047"/>
      <c r="E16" s="23"/>
      <c r="F16" s="24">
        <f>AVERAGE(F8:F15)</f>
        <v>0.83333333333333337</v>
      </c>
      <c r="G16" s="23"/>
      <c r="H16" s="23"/>
      <c r="I16" s="25">
        <f>SUM(I8:I15)</f>
        <v>1188120256</v>
      </c>
      <c r="J16" s="25">
        <f>SUM(J8:J15)</f>
        <v>1188120255</v>
      </c>
      <c r="K16" s="26">
        <f>J16/I16</f>
        <v>0.99999999915833437</v>
      </c>
      <c r="L16" s="27"/>
      <c r="M16" s="27"/>
      <c r="N16" s="28">
        <f>N15+N11+N8</f>
        <v>40</v>
      </c>
      <c r="O16" s="25">
        <f>SUM(O8:O15)</f>
        <v>1188120256</v>
      </c>
      <c r="P16" s="25">
        <f>SUM(P8:P15)</f>
        <v>1188120255</v>
      </c>
      <c r="Q16" s="26">
        <f>P16/O16</f>
        <v>0.99999999915833437</v>
      </c>
      <c r="R16" s="29"/>
      <c r="S16" s="30"/>
    </row>
    <row r="17" spans="1:19" x14ac:dyDescent="0.25">
      <c r="A17" s="1048" t="s">
        <v>62</v>
      </c>
      <c r="B17" s="1049"/>
      <c r="C17" s="1050"/>
      <c r="D17" s="1051"/>
      <c r="E17" s="9"/>
      <c r="F17" s="9"/>
      <c r="G17" s="31"/>
      <c r="H17" s="31"/>
      <c r="I17" s="32"/>
      <c r="J17" s="32"/>
      <c r="K17" s="33"/>
      <c r="L17" s="31"/>
      <c r="M17" s="31"/>
      <c r="N17" s="48"/>
      <c r="O17" s="32"/>
      <c r="P17" s="32"/>
      <c r="Q17" s="34"/>
      <c r="R17" s="31"/>
      <c r="S17" s="31"/>
    </row>
    <row r="18" spans="1:19" x14ac:dyDescent="0.25">
      <c r="A18" s="1043" t="s">
        <v>63</v>
      </c>
      <c r="B18" s="1044"/>
      <c r="C18" s="912" t="s">
        <v>559</v>
      </c>
      <c r="D18" s="914"/>
      <c r="E18" s="10"/>
      <c r="F18" s="10"/>
      <c r="G18" s="35"/>
      <c r="H18" s="35"/>
      <c r="I18" s="36"/>
      <c r="J18" s="36"/>
      <c r="K18" s="37"/>
      <c r="L18" s="35"/>
      <c r="M18" s="35"/>
      <c r="N18" s="35"/>
      <c r="O18" s="36"/>
      <c r="P18" s="36"/>
      <c r="Q18" s="38"/>
      <c r="R18" s="35"/>
      <c r="S18" s="35"/>
    </row>
    <row r="19" spans="1:19" x14ac:dyDescent="0.2">
      <c r="A19" s="1043" t="s">
        <v>64</v>
      </c>
      <c r="B19" s="1044"/>
      <c r="C19" s="1043" t="s">
        <v>34</v>
      </c>
      <c r="D19" s="1045"/>
      <c r="E19" s="10"/>
      <c r="F19" s="10"/>
      <c r="G19" s="39"/>
      <c r="H19" s="40"/>
      <c r="I19" s="41"/>
      <c r="J19" s="42"/>
      <c r="K19" s="43"/>
      <c r="L19" s="35"/>
      <c r="M19" s="35"/>
      <c r="N19" s="35"/>
      <c r="O19" s="36"/>
      <c r="P19" s="36"/>
      <c r="Q19" s="38"/>
      <c r="R19" s="35"/>
      <c r="S19" s="35"/>
    </row>
    <row r="20" spans="1:19" x14ac:dyDescent="0.25"/>
    <row r="21" spans="1:19" x14ac:dyDescent="0.25">
      <c r="I21" s="772"/>
      <c r="J21" s="772"/>
    </row>
    <row r="22" spans="1:19" x14ac:dyDescent="0.25">
      <c r="I22" s="772"/>
      <c r="J22" s="772"/>
    </row>
    <row r="23" spans="1:19" x14ac:dyDescent="0.25"/>
  </sheetData>
  <mergeCells count="76">
    <mergeCell ref="N8:N10"/>
    <mergeCell ref="M8:M10"/>
    <mergeCell ref="S8:S10"/>
    <mergeCell ref="R8:R10"/>
    <mergeCell ref="Q8:Q10"/>
    <mergeCell ref="P8:P10"/>
    <mergeCell ref="O8:O10"/>
    <mergeCell ref="A8:A10"/>
    <mergeCell ref="L8:L10"/>
    <mergeCell ref="K8:K10"/>
    <mergeCell ref="J8:J10"/>
    <mergeCell ref="I8:I10"/>
    <mergeCell ref="G8:G10"/>
    <mergeCell ref="F8:F10"/>
    <mergeCell ref="E8:E10"/>
    <mergeCell ref="D8:D10"/>
    <mergeCell ref="C8:C10"/>
    <mergeCell ref="B8:B10"/>
    <mergeCell ref="A2:S2"/>
    <mergeCell ref="A3:S3"/>
    <mergeCell ref="A4:F4"/>
    <mergeCell ref="G4:L4"/>
    <mergeCell ref="O4:S4"/>
    <mergeCell ref="N5:S5"/>
    <mergeCell ref="A6:A7"/>
    <mergeCell ref="B6:B7"/>
    <mergeCell ref="C6:C7"/>
    <mergeCell ref="D6:D7"/>
    <mergeCell ref="E6:E7"/>
    <mergeCell ref="F6:F7"/>
    <mergeCell ref="G6:G7"/>
    <mergeCell ref="N6:N7"/>
    <mergeCell ref="R6:R7"/>
    <mergeCell ref="S6:S7"/>
    <mergeCell ref="H6:H7"/>
    <mergeCell ref="I6:I7"/>
    <mergeCell ref="J6:J7"/>
    <mergeCell ref="K6:K7"/>
    <mergeCell ref="L6:L7"/>
    <mergeCell ref="M6:M7"/>
    <mergeCell ref="A5:F5"/>
    <mergeCell ref="G5:M5"/>
    <mergeCell ref="S11:S14"/>
    <mergeCell ref="L13:L14"/>
    <mergeCell ref="O6:O7"/>
    <mergeCell ref="P6:P7"/>
    <mergeCell ref="Q6:Q7"/>
    <mergeCell ref="O11:O12"/>
    <mergeCell ref="P11:P12"/>
    <mergeCell ref="N11:N12"/>
    <mergeCell ref="A11:A14"/>
    <mergeCell ref="G11:G12"/>
    <mergeCell ref="I11:I12"/>
    <mergeCell ref="J11:J12"/>
    <mergeCell ref="K11:K12"/>
    <mergeCell ref="G13:G14"/>
    <mergeCell ref="I13:I14"/>
    <mergeCell ref="J13:J14"/>
    <mergeCell ref="K13:K14"/>
    <mergeCell ref="N13:N14"/>
    <mergeCell ref="Q11:Q12"/>
    <mergeCell ref="R11:R14"/>
    <mergeCell ref="Q13:Q14"/>
    <mergeCell ref="L11:L12"/>
    <mergeCell ref="M13:M14"/>
    <mergeCell ref="O13:O14"/>
    <mergeCell ref="P13:P14"/>
    <mergeCell ref="M11:M12"/>
    <mergeCell ref="A19:B19"/>
    <mergeCell ref="C19:D19"/>
    <mergeCell ref="A16:B16"/>
    <mergeCell ref="C16:D16"/>
    <mergeCell ref="A17:B17"/>
    <mergeCell ref="C17:D17"/>
    <mergeCell ref="A18:B18"/>
    <mergeCell ref="C18:D18"/>
  </mergeCells>
  <pageMargins left="1.299212598425197" right="0.11811023622047245" top="0.74803149606299213" bottom="0.74803149606299213" header="0.31496062992125984" footer="0.31496062992125984"/>
  <pageSetup paperSize="5" scale="65" orientation="landscape" r:id="rId1"/>
  <headerFooter>
    <oddFooter>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B50"/>
  <sheetViews>
    <sheetView showGridLines="0" topLeftCell="E32" zoomScale="80" zoomScaleNormal="80" workbookViewId="0">
      <selection activeCell="Q36" sqref="Q36"/>
    </sheetView>
  </sheetViews>
  <sheetFormatPr baseColWidth="10" defaultColWidth="0" defaultRowHeight="12.75" zeroHeight="1" x14ac:dyDescent="0.25"/>
  <cols>
    <col min="1" max="1" width="21.140625" style="1" customWidth="1"/>
    <col min="2" max="2" width="30.42578125" style="2" customWidth="1"/>
    <col min="3" max="3" width="24.5703125" style="2" customWidth="1"/>
    <col min="4" max="4" width="15.7109375" style="1" customWidth="1"/>
    <col min="5" max="5" width="13.140625" style="1" customWidth="1"/>
    <col min="6" max="6" width="12.28515625" style="359" customWidth="1"/>
    <col min="7" max="7" width="25.5703125" style="2" customWidth="1"/>
    <col min="8" max="8" width="25.7109375" style="1" customWidth="1"/>
    <col min="9" max="9" width="18.28515625" style="81" customWidth="1"/>
    <col min="10" max="10" width="18.85546875" style="81" customWidth="1"/>
    <col min="11" max="11" width="16" style="359" customWidth="1"/>
    <col min="12" max="12" width="25.5703125" style="2" customWidth="1"/>
    <col min="13" max="13" width="43.28515625" style="101" customWidth="1"/>
    <col min="14" max="14" width="15.140625" style="2" customWidth="1"/>
    <col min="15" max="15" width="17.85546875" style="360" customWidth="1"/>
    <col min="16" max="16" width="18.5703125" style="360" customWidth="1"/>
    <col min="17" max="17" width="15.140625" style="361" customWidth="1"/>
    <col min="18" max="18" width="16.7109375" style="1" customWidth="1"/>
    <col min="19" max="19" width="23.5703125" style="1" customWidth="1"/>
    <col min="20" max="20" width="11.42578125" style="2" customWidth="1"/>
    <col min="21" max="21" width="0" style="2" hidden="1" customWidth="1"/>
    <col min="22" max="256" width="11.42578125" style="2" hidden="1"/>
    <col min="257" max="257" width="21.140625" style="2" customWidth="1"/>
    <col min="258" max="258" width="30.42578125" style="2" customWidth="1"/>
    <col min="259" max="259" width="24.5703125" style="2" customWidth="1"/>
    <col min="260" max="260" width="15.7109375" style="2" customWidth="1"/>
    <col min="261" max="261" width="13.140625" style="2" customWidth="1"/>
    <col min="262" max="262" width="12.28515625" style="2" customWidth="1"/>
    <col min="263" max="263" width="25.5703125" style="2" customWidth="1"/>
    <col min="264" max="264" width="25.7109375" style="2" customWidth="1"/>
    <col min="265" max="265" width="24.28515625" style="2" customWidth="1"/>
    <col min="266" max="266" width="26.85546875" style="2" customWidth="1"/>
    <col min="267" max="267" width="16" style="2" customWidth="1"/>
    <col min="268" max="268" width="25.5703125" style="2" customWidth="1"/>
    <col min="269" max="269" width="43.28515625" style="2" customWidth="1"/>
    <col min="270" max="270" width="15.140625" style="2" customWidth="1"/>
    <col min="271" max="271" width="17.85546875" style="2" customWidth="1"/>
    <col min="272" max="272" width="27.28515625" style="2" customWidth="1"/>
    <col min="273" max="273" width="15.140625" style="2" customWidth="1"/>
    <col min="274" max="274" width="16.7109375" style="2" customWidth="1"/>
    <col min="275" max="275" width="23.5703125" style="2" customWidth="1"/>
    <col min="276" max="276" width="11.42578125" style="2" customWidth="1"/>
    <col min="277" max="277" width="11.42578125" style="2" hidden="1" customWidth="1"/>
    <col min="278" max="512" width="11.42578125" style="2" hidden="1"/>
    <col min="513" max="513" width="21.140625" style="2" customWidth="1"/>
    <col min="514" max="514" width="30.42578125" style="2" customWidth="1"/>
    <col min="515" max="515" width="24.5703125" style="2" customWidth="1"/>
    <col min="516" max="516" width="15.7109375" style="2" customWidth="1"/>
    <col min="517" max="517" width="13.140625" style="2" customWidth="1"/>
    <col min="518" max="518" width="12.28515625" style="2" customWidth="1"/>
    <col min="519" max="519" width="25.5703125" style="2" customWidth="1"/>
    <col min="520" max="520" width="25.7109375" style="2" customWidth="1"/>
    <col min="521" max="521" width="24.28515625" style="2" customWidth="1"/>
    <col min="522" max="522" width="26.85546875" style="2" customWidth="1"/>
    <col min="523" max="523" width="16" style="2" customWidth="1"/>
    <col min="524" max="524" width="25.5703125" style="2" customWidth="1"/>
    <col min="525" max="525" width="43.28515625" style="2" customWidth="1"/>
    <col min="526" max="526" width="15.140625" style="2" customWidth="1"/>
    <col min="527" max="527" width="17.85546875" style="2" customWidth="1"/>
    <col min="528" max="528" width="27.28515625" style="2" customWidth="1"/>
    <col min="529" max="529" width="15.140625" style="2" customWidth="1"/>
    <col min="530" max="530" width="16.7109375" style="2" customWidth="1"/>
    <col min="531" max="531" width="23.5703125" style="2" customWidth="1"/>
    <col min="532" max="532" width="11.42578125" style="2" customWidth="1"/>
    <col min="533" max="533" width="11.42578125" style="2" hidden="1" customWidth="1"/>
    <col min="534" max="768" width="11.42578125" style="2" hidden="1"/>
    <col min="769" max="769" width="21.140625" style="2" customWidth="1"/>
    <col min="770" max="770" width="30.42578125" style="2" customWidth="1"/>
    <col min="771" max="771" width="24.5703125" style="2" customWidth="1"/>
    <col min="772" max="772" width="15.7109375" style="2" customWidth="1"/>
    <col min="773" max="773" width="13.140625" style="2" customWidth="1"/>
    <col min="774" max="774" width="12.28515625" style="2" customWidth="1"/>
    <col min="775" max="775" width="25.5703125" style="2" customWidth="1"/>
    <col min="776" max="776" width="25.7109375" style="2" customWidth="1"/>
    <col min="777" max="777" width="24.28515625" style="2" customWidth="1"/>
    <col min="778" max="778" width="26.85546875" style="2" customWidth="1"/>
    <col min="779" max="779" width="16" style="2" customWidth="1"/>
    <col min="780" max="780" width="25.5703125" style="2" customWidth="1"/>
    <col min="781" max="781" width="43.28515625" style="2" customWidth="1"/>
    <col min="782" max="782" width="15.140625" style="2" customWidth="1"/>
    <col min="783" max="783" width="17.85546875" style="2" customWidth="1"/>
    <col min="784" max="784" width="27.28515625" style="2" customWidth="1"/>
    <col min="785" max="785" width="15.140625" style="2" customWidth="1"/>
    <col min="786" max="786" width="16.7109375" style="2" customWidth="1"/>
    <col min="787" max="787" width="23.5703125" style="2" customWidth="1"/>
    <col min="788" max="788" width="11.42578125" style="2" customWidth="1"/>
    <col min="789" max="789" width="11.42578125" style="2" hidden="1" customWidth="1"/>
    <col min="790" max="1024" width="11.42578125" style="2" hidden="1"/>
    <col min="1025" max="1025" width="21.140625" style="2" customWidth="1"/>
    <col min="1026" max="1026" width="30.42578125" style="2" customWidth="1"/>
    <col min="1027" max="1027" width="24.5703125" style="2" customWidth="1"/>
    <col min="1028" max="1028" width="15.7109375" style="2" customWidth="1"/>
    <col min="1029" max="1029" width="13.140625" style="2" customWidth="1"/>
    <col min="1030" max="1030" width="12.28515625" style="2" customWidth="1"/>
    <col min="1031" max="1031" width="25.5703125" style="2" customWidth="1"/>
    <col min="1032" max="1032" width="25.7109375" style="2" customWidth="1"/>
    <col min="1033" max="1033" width="24.28515625" style="2" customWidth="1"/>
    <col min="1034" max="1034" width="26.85546875" style="2" customWidth="1"/>
    <col min="1035" max="1035" width="16" style="2" customWidth="1"/>
    <col min="1036" max="1036" width="25.5703125" style="2" customWidth="1"/>
    <col min="1037" max="1037" width="43.28515625" style="2" customWidth="1"/>
    <col min="1038" max="1038" width="15.140625" style="2" customWidth="1"/>
    <col min="1039" max="1039" width="17.85546875" style="2" customWidth="1"/>
    <col min="1040" max="1040" width="27.28515625" style="2" customWidth="1"/>
    <col min="1041" max="1041" width="15.140625" style="2" customWidth="1"/>
    <col min="1042" max="1042" width="16.7109375" style="2" customWidth="1"/>
    <col min="1043" max="1043" width="23.5703125" style="2" customWidth="1"/>
    <col min="1044" max="1044" width="11.42578125" style="2" customWidth="1"/>
    <col min="1045" max="1045" width="11.42578125" style="2" hidden="1" customWidth="1"/>
    <col min="1046" max="1280" width="11.42578125" style="2" hidden="1"/>
    <col min="1281" max="1281" width="21.140625" style="2" customWidth="1"/>
    <col min="1282" max="1282" width="30.42578125" style="2" customWidth="1"/>
    <col min="1283" max="1283" width="24.5703125" style="2" customWidth="1"/>
    <col min="1284" max="1284" width="15.7109375" style="2" customWidth="1"/>
    <col min="1285" max="1285" width="13.140625" style="2" customWidth="1"/>
    <col min="1286" max="1286" width="12.28515625" style="2" customWidth="1"/>
    <col min="1287" max="1287" width="25.5703125" style="2" customWidth="1"/>
    <col min="1288" max="1288" width="25.7109375" style="2" customWidth="1"/>
    <col min="1289" max="1289" width="24.28515625" style="2" customWidth="1"/>
    <col min="1290" max="1290" width="26.85546875" style="2" customWidth="1"/>
    <col min="1291" max="1291" width="16" style="2" customWidth="1"/>
    <col min="1292" max="1292" width="25.5703125" style="2" customWidth="1"/>
    <col min="1293" max="1293" width="43.28515625" style="2" customWidth="1"/>
    <col min="1294" max="1294" width="15.140625" style="2" customWidth="1"/>
    <col min="1295" max="1295" width="17.85546875" style="2" customWidth="1"/>
    <col min="1296" max="1296" width="27.28515625" style="2" customWidth="1"/>
    <col min="1297" max="1297" width="15.140625" style="2" customWidth="1"/>
    <col min="1298" max="1298" width="16.7109375" style="2" customWidth="1"/>
    <col min="1299" max="1299" width="23.5703125" style="2" customWidth="1"/>
    <col min="1300" max="1300" width="11.42578125" style="2" customWidth="1"/>
    <col min="1301" max="1301" width="11.42578125" style="2" hidden="1" customWidth="1"/>
    <col min="1302" max="1536" width="11.42578125" style="2" hidden="1"/>
    <col min="1537" max="1537" width="21.140625" style="2" customWidth="1"/>
    <col min="1538" max="1538" width="30.42578125" style="2" customWidth="1"/>
    <col min="1539" max="1539" width="24.5703125" style="2" customWidth="1"/>
    <col min="1540" max="1540" width="15.7109375" style="2" customWidth="1"/>
    <col min="1541" max="1541" width="13.140625" style="2" customWidth="1"/>
    <col min="1542" max="1542" width="12.28515625" style="2" customWidth="1"/>
    <col min="1543" max="1543" width="25.5703125" style="2" customWidth="1"/>
    <col min="1544" max="1544" width="25.7109375" style="2" customWidth="1"/>
    <col min="1545" max="1545" width="24.28515625" style="2" customWidth="1"/>
    <col min="1546" max="1546" width="26.85546875" style="2" customWidth="1"/>
    <col min="1547" max="1547" width="16" style="2" customWidth="1"/>
    <col min="1548" max="1548" width="25.5703125" style="2" customWidth="1"/>
    <col min="1549" max="1549" width="43.28515625" style="2" customWidth="1"/>
    <col min="1550" max="1550" width="15.140625" style="2" customWidth="1"/>
    <col min="1551" max="1551" width="17.85546875" style="2" customWidth="1"/>
    <col min="1552" max="1552" width="27.28515625" style="2" customWidth="1"/>
    <col min="1553" max="1553" width="15.140625" style="2" customWidth="1"/>
    <col min="1554" max="1554" width="16.7109375" style="2" customWidth="1"/>
    <col min="1555" max="1555" width="23.5703125" style="2" customWidth="1"/>
    <col min="1556" max="1556" width="11.42578125" style="2" customWidth="1"/>
    <col min="1557" max="1557" width="11.42578125" style="2" hidden="1" customWidth="1"/>
    <col min="1558" max="1792" width="11.42578125" style="2" hidden="1"/>
    <col min="1793" max="1793" width="21.140625" style="2" customWidth="1"/>
    <col min="1794" max="1794" width="30.42578125" style="2" customWidth="1"/>
    <col min="1795" max="1795" width="24.5703125" style="2" customWidth="1"/>
    <col min="1796" max="1796" width="15.7109375" style="2" customWidth="1"/>
    <col min="1797" max="1797" width="13.140625" style="2" customWidth="1"/>
    <col min="1798" max="1798" width="12.28515625" style="2" customWidth="1"/>
    <col min="1799" max="1799" width="25.5703125" style="2" customWidth="1"/>
    <col min="1800" max="1800" width="25.7109375" style="2" customWidth="1"/>
    <col min="1801" max="1801" width="24.28515625" style="2" customWidth="1"/>
    <col min="1802" max="1802" width="26.85546875" style="2" customWidth="1"/>
    <col min="1803" max="1803" width="16" style="2" customWidth="1"/>
    <col min="1804" max="1804" width="25.5703125" style="2" customWidth="1"/>
    <col min="1805" max="1805" width="43.28515625" style="2" customWidth="1"/>
    <col min="1806" max="1806" width="15.140625" style="2" customWidth="1"/>
    <col min="1807" max="1807" width="17.85546875" style="2" customWidth="1"/>
    <col min="1808" max="1808" width="27.28515625" style="2" customWidth="1"/>
    <col min="1809" max="1809" width="15.140625" style="2" customWidth="1"/>
    <col min="1810" max="1810" width="16.7109375" style="2" customWidth="1"/>
    <col min="1811" max="1811" width="23.5703125" style="2" customWidth="1"/>
    <col min="1812" max="1812" width="11.42578125" style="2" customWidth="1"/>
    <col min="1813" max="1813" width="11.42578125" style="2" hidden="1" customWidth="1"/>
    <col min="1814" max="2048" width="11.42578125" style="2" hidden="1"/>
    <col min="2049" max="2049" width="21.140625" style="2" customWidth="1"/>
    <col min="2050" max="2050" width="30.42578125" style="2" customWidth="1"/>
    <col min="2051" max="2051" width="24.5703125" style="2" customWidth="1"/>
    <col min="2052" max="2052" width="15.7109375" style="2" customWidth="1"/>
    <col min="2053" max="2053" width="13.140625" style="2" customWidth="1"/>
    <col min="2054" max="2054" width="12.28515625" style="2" customWidth="1"/>
    <col min="2055" max="2055" width="25.5703125" style="2" customWidth="1"/>
    <col min="2056" max="2056" width="25.7109375" style="2" customWidth="1"/>
    <col min="2057" max="2057" width="24.28515625" style="2" customWidth="1"/>
    <col min="2058" max="2058" width="26.85546875" style="2" customWidth="1"/>
    <col min="2059" max="2059" width="16" style="2" customWidth="1"/>
    <col min="2060" max="2060" width="25.5703125" style="2" customWidth="1"/>
    <col min="2061" max="2061" width="43.28515625" style="2" customWidth="1"/>
    <col min="2062" max="2062" width="15.140625" style="2" customWidth="1"/>
    <col min="2063" max="2063" width="17.85546875" style="2" customWidth="1"/>
    <col min="2064" max="2064" width="27.28515625" style="2" customWidth="1"/>
    <col min="2065" max="2065" width="15.140625" style="2" customWidth="1"/>
    <col min="2066" max="2066" width="16.7109375" style="2" customWidth="1"/>
    <col min="2067" max="2067" width="23.5703125" style="2" customWidth="1"/>
    <col min="2068" max="2068" width="11.42578125" style="2" customWidth="1"/>
    <col min="2069" max="2069" width="11.42578125" style="2" hidden="1" customWidth="1"/>
    <col min="2070" max="2304" width="11.42578125" style="2" hidden="1"/>
    <col min="2305" max="2305" width="21.140625" style="2" customWidth="1"/>
    <col min="2306" max="2306" width="30.42578125" style="2" customWidth="1"/>
    <col min="2307" max="2307" width="24.5703125" style="2" customWidth="1"/>
    <col min="2308" max="2308" width="15.7109375" style="2" customWidth="1"/>
    <col min="2309" max="2309" width="13.140625" style="2" customWidth="1"/>
    <col min="2310" max="2310" width="12.28515625" style="2" customWidth="1"/>
    <col min="2311" max="2311" width="25.5703125" style="2" customWidth="1"/>
    <col min="2312" max="2312" width="25.7109375" style="2" customWidth="1"/>
    <col min="2313" max="2313" width="24.28515625" style="2" customWidth="1"/>
    <col min="2314" max="2314" width="26.85546875" style="2" customWidth="1"/>
    <col min="2315" max="2315" width="16" style="2" customWidth="1"/>
    <col min="2316" max="2316" width="25.5703125" style="2" customWidth="1"/>
    <col min="2317" max="2317" width="43.28515625" style="2" customWidth="1"/>
    <col min="2318" max="2318" width="15.140625" style="2" customWidth="1"/>
    <col min="2319" max="2319" width="17.85546875" style="2" customWidth="1"/>
    <col min="2320" max="2320" width="27.28515625" style="2" customWidth="1"/>
    <col min="2321" max="2321" width="15.140625" style="2" customWidth="1"/>
    <col min="2322" max="2322" width="16.7109375" style="2" customWidth="1"/>
    <col min="2323" max="2323" width="23.5703125" style="2" customWidth="1"/>
    <col min="2324" max="2324" width="11.42578125" style="2" customWidth="1"/>
    <col min="2325" max="2325" width="11.42578125" style="2" hidden="1" customWidth="1"/>
    <col min="2326" max="2560" width="11.42578125" style="2" hidden="1"/>
    <col min="2561" max="2561" width="21.140625" style="2" customWidth="1"/>
    <col min="2562" max="2562" width="30.42578125" style="2" customWidth="1"/>
    <col min="2563" max="2563" width="24.5703125" style="2" customWidth="1"/>
    <col min="2564" max="2564" width="15.7109375" style="2" customWidth="1"/>
    <col min="2565" max="2565" width="13.140625" style="2" customWidth="1"/>
    <col min="2566" max="2566" width="12.28515625" style="2" customWidth="1"/>
    <col min="2567" max="2567" width="25.5703125" style="2" customWidth="1"/>
    <col min="2568" max="2568" width="25.7109375" style="2" customWidth="1"/>
    <col min="2569" max="2569" width="24.28515625" style="2" customWidth="1"/>
    <col min="2570" max="2570" width="26.85546875" style="2" customWidth="1"/>
    <col min="2571" max="2571" width="16" style="2" customWidth="1"/>
    <col min="2572" max="2572" width="25.5703125" style="2" customWidth="1"/>
    <col min="2573" max="2573" width="43.28515625" style="2" customWidth="1"/>
    <col min="2574" max="2574" width="15.140625" style="2" customWidth="1"/>
    <col min="2575" max="2575" width="17.85546875" style="2" customWidth="1"/>
    <col min="2576" max="2576" width="27.28515625" style="2" customWidth="1"/>
    <col min="2577" max="2577" width="15.140625" style="2" customWidth="1"/>
    <col min="2578" max="2578" width="16.7109375" style="2" customWidth="1"/>
    <col min="2579" max="2579" width="23.5703125" style="2" customWidth="1"/>
    <col min="2580" max="2580" width="11.42578125" style="2" customWidth="1"/>
    <col min="2581" max="2581" width="11.42578125" style="2" hidden="1" customWidth="1"/>
    <col min="2582" max="2816" width="11.42578125" style="2" hidden="1"/>
    <col min="2817" max="2817" width="21.140625" style="2" customWidth="1"/>
    <col min="2818" max="2818" width="30.42578125" style="2" customWidth="1"/>
    <col min="2819" max="2819" width="24.5703125" style="2" customWidth="1"/>
    <col min="2820" max="2820" width="15.7109375" style="2" customWidth="1"/>
    <col min="2821" max="2821" width="13.140625" style="2" customWidth="1"/>
    <col min="2822" max="2822" width="12.28515625" style="2" customWidth="1"/>
    <col min="2823" max="2823" width="25.5703125" style="2" customWidth="1"/>
    <col min="2824" max="2824" width="25.7109375" style="2" customWidth="1"/>
    <col min="2825" max="2825" width="24.28515625" style="2" customWidth="1"/>
    <col min="2826" max="2826" width="26.85546875" style="2" customWidth="1"/>
    <col min="2827" max="2827" width="16" style="2" customWidth="1"/>
    <col min="2828" max="2828" width="25.5703125" style="2" customWidth="1"/>
    <col min="2829" max="2829" width="43.28515625" style="2" customWidth="1"/>
    <col min="2830" max="2830" width="15.140625" style="2" customWidth="1"/>
    <col min="2831" max="2831" width="17.85546875" style="2" customWidth="1"/>
    <col min="2832" max="2832" width="27.28515625" style="2" customWidth="1"/>
    <col min="2833" max="2833" width="15.140625" style="2" customWidth="1"/>
    <col min="2834" max="2834" width="16.7109375" style="2" customWidth="1"/>
    <col min="2835" max="2835" width="23.5703125" style="2" customWidth="1"/>
    <col min="2836" max="2836" width="11.42578125" style="2" customWidth="1"/>
    <col min="2837" max="2837" width="11.42578125" style="2" hidden="1" customWidth="1"/>
    <col min="2838" max="3072" width="11.42578125" style="2" hidden="1"/>
    <col min="3073" max="3073" width="21.140625" style="2" customWidth="1"/>
    <col min="3074" max="3074" width="30.42578125" style="2" customWidth="1"/>
    <col min="3075" max="3075" width="24.5703125" style="2" customWidth="1"/>
    <col min="3076" max="3076" width="15.7109375" style="2" customWidth="1"/>
    <col min="3077" max="3077" width="13.140625" style="2" customWidth="1"/>
    <col min="3078" max="3078" width="12.28515625" style="2" customWidth="1"/>
    <col min="3079" max="3079" width="25.5703125" style="2" customWidth="1"/>
    <col min="3080" max="3080" width="25.7109375" style="2" customWidth="1"/>
    <col min="3081" max="3081" width="24.28515625" style="2" customWidth="1"/>
    <col min="3082" max="3082" width="26.85546875" style="2" customWidth="1"/>
    <col min="3083" max="3083" width="16" style="2" customWidth="1"/>
    <col min="3084" max="3084" width="25.5703125" style="2" customWidth="1"/>
    <col min="3085" max="3085" width="43.28515625" style="2" customWidth="1"/>
    <col min="3086" max="3086" width="15.140625" style="2" customWidth="1"/>
    <col min="3087" max="3087" width="17.85546875" style="2" customWidth="1"/>
    <col min="3088" max="3088" width="27.28515625" style="2" customWidth="1"/>
    <col min="3089" max="3089" width="15.140625" style="2" customWidth="1"/>
    <col min="3090" max="3090" width="16.7109375" style="2" customWidth="1"/>
    <col min="3091" max="3091" width="23.5703125" style="2" customWidth="1"/>
    <col min="3092" max="3092" width="11.42578125" style="2" customWidth="1"/>
    <col min="3093" max="3093" width="11.42578125" style="2" hidden="1" customWidth="1"/>
    <col min="3094" max="3328" width="11.42578125" style="2" hidden="1"/>
    <col min="3329" max="3329" width="21.140625" style="2" customWidth="1"/>
    <col min="3330" max="3330" width="30.42578125" style="2" customWidth="1"/>
    <col min="3331" max="3331" width="24.5703125" style="2" customWidth="1"/>
    <col min="3332" max="3332" width="15.7109375" style="2" customWidth="1"/>
    <col min="3333" max="3333" width="13.140625" style="2" customWidth="1"/>
    <col min="3334" max="3334" width="12.28515625" style="2" customWidth="1"/>
    <col min="3335" max="3335" width="25.5703125" style="2" customWidth="1"/>
    <col min="3336" max="3336" width="25.7109375" style="2" customWidth="1"/>
    <col min="3337" max="3337" width="24.28515625" style="2" customWidth="1"/>
    <col min="3338" max="3338" width="26.85546875" style="2" customWidth="1"/>
    <col min="3339" max="3339" width="16" style="2" customWidth="1"/>
    <col min="3340" max="3340" width="25.5703125" style="2" customWidth="1"/>
    <col min="3341" max="3341" width="43.28515625" style="2" customWidth="1"/>
    <col min="3342" max="3342" width="15.140625" style="2" customWidth="1"/>
    <col min="3343" max="3343" width="17.85546875" style="2" customWidth="1"/>
    <col min="3344" max="3344" width="27.28515625" style="2" customWidth="1"/>
    <col min="3345" max="3345" width="15.140625" style="2" customWidth="1"/>
    <col min="3346" max="3346" width="16.7109375" style="2" customWidth="1"/>
    <col min="3347" max="3347" width="23.5703125" style="2" customWidth="1"/>
    <col min="3348" max="3348" width="11.42578125" style="2" customWidth="1"/>
    <col min="3349" max="3349" width="11.42578125" style="2" hidden="1" customWidth="1"/>
    <col min="3350" max="3584" width="11.42578125" style="2" hidden="1"/>
    <col min="3585" max="3585" width="21.140625" style="2" customWidth="1"/>
    <col min="3586" max="3586" width="30.42578125" style="2" customWidth="1"/>
    <col min="3587" max="3587" width="24.5703125" style="2" customWidth="1"/>
    <col min="3588" max="3588" width="15.7109375" style="2" customWidth="1"/>
    <col min="3589" max="3589" width="13.140625" style="2" customWidth="1"/>
    <col min="3590" max="3590" width="12.28515625" style="2" customWidth="1"/>
    <col min="3591" max="3591" width="25.5703125" style="2" customWidth="1"/>
    <col min="3592" max="3592" width="25.7109375" style="2" customWidth="1"/>
    <col min="3593" max="3593" width="24.28515625" style="2" customWidth="1"/>
    <col min="3594" max="3594" width="26.85546875" style="2" customWidth="1"/>
    <col min="3595" max="3595" width="16" style="2" customWidth="1"/>
    <col min="3596" max="3596" width="25.5703125" style="2" customWidth="1"/>
    <col min="3597" max="3597" width="43.28515625" style="2" customWidth="1"/>
    <col min="3598" max="3598" width="15.140625" style="2" customWidth="1"/>
    <col min="3599" max="3599" width="17.85546875" style="2" customWidth="1"/>
    <col min="3600" max="3600" width="27.28515625" style="2" customWidth="1"/>
    <col min="3601" max="3601" width="15.140625" style="2" customWidth="1"/>
    <col min="3602" max="3602" width="16.7109375" style="2" customWidth="1"/>
    <col min="3603" max="3603" width="23.5703125" style="2" customWidth="1"/>
    <col min="3604" max="3604" width="11.42578125" style="2" customWidth="1"/>
    <col min="3605" max="3605" width="11.42578125" style="2" hidden="1" customWidth="1"/>
    <col min="3606" max="3840" width="11.42578125" style="2" hidden="1"/>
    <col min="3841" max="3841" width="21.140625" style="2" customWidth="1"/>
    <col min="3842" max="3842" width="30.42578125" style="2" customWidth="1"/>
    <col min="3843" max="3843" width="24.5703125" style="2" customWidth="1"/>
    <col min="3844" max="3844" width="15.7109375" style="2" customWidth="1"/>
    <col min="3845" max="3845" width="13.140625" style="2" customWidth="1"/>
    <col min="3846" max="3846" width="12.28515625" style="2" customWidth="1"/>
    <col min="3847" max="3847" width="25.5703125" style="2" customWidth="1"/>
    <col min="3848" max="3848" width="25.7109375" style="2" customWidth="1"/>
    <col min="3849" max="3849" width="24.28515625" style="2" customWidth="1"/>
    <col min="3850" max="3850" width="26.85546875" style="2" customWidth="1"/>
    <col min="3851" max="3851" width="16" style="2" customWidth="1"/>
    <col min="3852" max="3852" width="25.5703125" style="2" customWidth="1"/>
    <col min="3853" max="3853" width="43.28515625" style="2" customWidth="1"/>
    <col min="3854" max="3854" width="15.140625" style="2" customWidth="1"/>
    <col min="3855" max="3855" width="17.85546875" style="2" customWidth="1"/>
    <col min="3856" max="3856" width="27.28515625" style="2" customWidth="1"/>
    <col min="3857" max="3857" width="15.140625" style="2" customWidth="1"/>
    <col min="3858" max="3858" width="16.7109375" style="2" customWidth="1"/>
    <col min="3859" max="3859" width="23.5703125" style="2" customWidth="1"/>
    <col min="3860" max="3860" width="11.42578125" style="2" customWidth="1"/>
    <col min="3861" max="3861" width="11.42578125" style="2" hidden="1" customWidth="1"/>
    <col min="3862" max="4096" width="11.42578125" style="2" hidden="1"/>
    <col min="4097" max="4097" width="21.140625" style="2" customWidth="1"/>
    <col min="4098" max="4098" width="30.42578125" style="2" customWidth="1"/>
    <col min="4099" max="4099" width="24.5703125" style="2" customWidth="1"/>
    <col min="4100" max="4100" width="15.7109375" style="2" customWidth="1"/>
    <col min="4101" max="4101" width="13.140625" style="2" customWidth="1"/>
    <col min="4102" max="4102" width="12.28515625" style="2" customWidth="1"/>
    <col min="4103" max="4103" width="25.5703125" style="2" customWidth="1"/>
    <col min="4104" max="4104" width="25.7109375" style="2" customWidth="1"/>
    <col min="4105" max="4105" width="24.28515625" style="2" customWidth="1"/>
    <col min="4106" max="4106" width="26.85546875" style="2" customWidth="1"/>
    <col min="4107" max="4107" width="16" style="2" customWidth="1"/>
    <col min="4108" max="4108" width="25.5703125" style="2" customWidth="1"/>
    <col min="4109" max="4109" width="43.28515625" style="2" customWidth="1"/>
    <col min="4110" max="4110" width="15.140625" style="2" customWidth="1"/>
    <col min="4111" max="4111" width="17.85546875" style="2" customWidth="1"/>
    <col min="4112" max="4112" width="27.28515625" style="2" customWidth="1"/>
    <col min="4113" max="4113" width="15.140625" style="2" customWidth="1"/>
    <col min="4114" max="4114" width="16.7109375" style="2" customWidth="1"/>
    <col min="4115" max="4115" width="23.5703125" style="2" customWidth="1"/>
    <col min="4116" max="4116" width="11.42578125" style="2" customWidth="1"/>
    <col min="4117" max="4117" width="11.42578125" style="2" hidden="1" customWidth="1"/>
    <col min="4118" max="4352" width="11.42578125" style="2" hidden="1"/>
    <col min="4353" max="4353" width="21.140625" style="2" customWidth="1"/>
    <col min="4354" max="4354" width="30.42578125" style="2" customWidth="1"/>
    <col min="4355" max="4355" width="24.5703125" style="2" customWidth="1"/>
    <col min="4356" max="4356" width="15.7109375" style="2" customWidth="1"/>
    <col min="4357" max="4357" width="13.140625" style="2" customWidth="1"/>
    <col min="4358" max="4358" width="12.28515625" style="2" customWidth="1"/>
    <col min="4359" max="4359" width="25.5703125" style="2" customWidth="1"/>
    <col min="4360" max="4360" width="25.7109375" style="2" customWidth="1"/>
    <col min="4361" max="4361" width="24.28515625" style="2" customWidth="1"/>
    <col min="4362" max="4362" width="26.85546875" style="2" customWidth="1"/>
    <col min="4363" max="4363" width="16" style="2" customWidth="1"/>
    <col min="4364" max="4364" width="25.5703125" style="2" customWidth="1"/>
    <col min="4365" max="4365" width="43.28515625" style="2" customWidth="1"/>
    <col min="4366" max="4366" width="15.140625" style="2" customWidth="1"/>
    <col min="4367" max="4367" width="17.85546875" style="2" customWidth="1"/>
    <col min="4368" max="4368" width="27.28515625" style="2" customWidth="1"/>
    <col min="4369" max="4369" width="15.140625" style="2" customWidth="1"/>
    <col min="4370" max="4370" width="16.7109375" style="2" customWidth="1"/>
    <col min="4371" max="4371" width="23.5703125" style="2" customWidth="1"/>
    <col min="4372" max="4372" width="11.42578125" style="2" customWidth="1"/>
    <col min="4373" max="4373" width="11.42578125" style="2" hidden="1" customWidth="1"/>
    <col min="4374" max="4608" width="11.42578125" style="2" hidden="1"/>
    <col min="4609" max="4609" width="21.140625" style="2" customWidth="1"/>
    <col min="4610" max="4610" width="30.42578125" style="2" customWidth="1"/>
    <col min="4611" max="4611" width="24.5703125" style="2" customWidth="1"/>
    <col min="4612" max="4612" width="15.7109375" style="2" customWidth="1"/>
    <col min="4613" max="4613" width="13.140625" style="2" customWidth="1"/>
    <col min="4614" max="4614" width="12.28515625" style="2" customWidth="1"/>
    <col min="4615" max="4615" width="25.5703125" style="2" customWidth="1"/>
    <col min="4616" max="4616" width="25.7109375" style="2" customWidth="1"/>
    <col min="4617" max="4617" width="24.28515625" style="2" customWidth="1"/>
    <col min="4618" max="4618" width="26.85546875" style="2" customWidth="1"/>
    <col min="4619" max="4619" width="16" style="2" customWidth="1"/>
    <col min="4620" max="4620" width="25.5703125" style="2" customWidth="1"/>
    <col min="4621" max="4621" width="43.28515625" style="2" customWidth="1"/>
    <col min="4622" max="4622" width="15.140625" style="2" customWidth="1"/>
    <col min="4623" max="4623" width="17.85546875" style="2" customWidth="1"/>
    <col min="4624" max="4624" width="27.28515625" style="2" customWidth="1"/>
    <col min="4625" max="4625" width="15.140625" style="2" customWidth="1"/>
    <col min="4626" max="4626" width="16.7109375" style="2" customWidth="1"/>
    <col min="4627" max="4627" width="23.5703125" style="2" customWidth="1"/>
    <col min="4628" max="4628" width="11.42578125" style="2" customWidth="1"/>
    <col min="4629" max="4629" width="11.42578125" style="2" hidden="1" customWidth="1"/>
    <col min="4630" max="4864" width="11.42578125" style="2" hidden="1"/>
    <col min="4865" max="4865" width="21.140625" style="2" customWidth="1"/>
    <col min="4866" max="4866" width="30.42578125" style="2" customWidth="1"/>
    <col min="4867" max="4867" width="24.5703125" style="2" customWidth="1"/>
    <col min="4868" max="4868" width="15.7109375" style="2" customWidth="1"/>
    <col min="4869" max="4869" width="13.140625" style="2" customWidth="1"/>
    <col min="4870" max="4870" width="12.28515625" style="2" customWidth="1"/>
    <col min="4871" max="4871" width="25.5703125" style="2" customWidth="1"/>
    <col min="4872" max="4872" width="25.7109375" style="2" customWidth="1"/>
    <col min="4873" max="4873" width="24.28515625" style="2" customWidth="1"/>
    <col min="4874" max="4874" width="26.85546875" style="2" customWidth="1"/>
    <col min="4875" max="4875" width="16" style="2" customWidth="1"/>
    <col min="4876" max="4876" width="25.5703125" style="2" customWidth="1"/>
    <col min="4877" max="4877" width="43.28515625" style="2" customWidth="1"/>
    <col min="4878" max="4878" width="15.140625" style="2" customWidth="1"/>
    <col min="4879" max="4879" width="17.85546875" style="2" customWidth="1"/>
    <col min="4880" max="4880" width="27.28515625" style="2" customWidth="1"/>
    <col min="4881" max="4881" width="15.140625" style="2" customWidth="1"/>
    <col min="4882" max="4882" width="16.7109375" style="2" customWidth="1"/>
    <col min="4883" max="4883" width="23.5703125" style="2" customWidth="1"/>
    <col min="4884" max="4884" width="11.42578125" style="2" customWidth="1"/>
    <col min="4885" max="4885" width="11.42578125" style="2" hidden="1" customWidth="1"/>
    <col min="4886" max="5120" width="11.42578125" style="2" hidden="1"/>
    <col min="5121" max="5121" width="21.140625" style="2" customWidth="1"/>
    <col min="5122" max="5122" width="30.42578125" style="2" customWidth="1"/>
    <col min="5123" max="5123" width="24.5703125" style="2" customWidth="1"/>
    <col min="5124" max="5124" width="15.7109375" style="2" customWidth="1"/>
    <col min="5125" max="5125" width="13.140625" style="2" customWidth="1"/>
    <col min="5126" max="5126" width="12.28515625" style="2" customWidth="1"/>
    <col min="5127" max="5127" width="25.5703125" style="2" customWidth="1"/>
    <col min="5128" max="5128" width="25.7109375" style="2" customWidth="1"/>
    <col min="5129" max="5129" width="24.28515625" style="2" customWidth="1"/>
    <col min="5130" max="5130" width="26.85546875" style="2" customWidth="1"/>
    <col min="5131" max="5131" width="16" style="2" customWidth="1"/>
    <col min="5132" max="5132" width="25.5703125" style="2" customWidth="1"/>
    <col min="5133" max="5133" width="43.28515625" style="2" customWidth="1"/>
    <col min="5134" max="5134" width="15.140625" style="2" customWidth="1"/>
    <col min="5135" max="5135" width="17.85546875" style="2" customWidth="1"/>
    <col min="5136" max="5136" width="27.28515625" style="2" customWidth="1"/>
    <col min="5137" max="5137" width="15.140625" style="2" customWidth="1"/>
    <col min="5138" max="5138" width="16.7109375" style="2" customWidth="1"/>
    <col min="5139" max="5139" width="23.5703125" style="2" customWidth="1"/>
    <col min="5140" max="5140" width="11.42578125" style="2" customWidth="1"/>
    <col min="5141" max="5141" width="11.42578125" style="2" hidden="1" customWidth="1"/>
    <col min="5142" max="5376" width="11.42578125" style="2" hidden="1"/>
    <col min="5377" max="5377" width="21.140625" style="2" customWidth="1"/>
    <col min="5378" max="5378" width="30.42578125" style="2" customWidth="1"/>
    <col min="5379" max="5379" width="24.5703125" style="2" customWidth="1"/>
    <col min="5380" max="5380" width="15.7109375" style="2" customWidth="1"/>
    <col min="5381" max="5381" width="13.140625" style="2" customWidth="1"/>
    <col min="5382" max="5382" width="12.28515625" style="2" customWidth="1"/>
    <col min="5383" max="5383" width="25.5703125" style="2" customWidth="1"/>
    <col min="5384" max="5384" width="25.7109375" style="2" customWidth="1"/>
    <col min="5385" max="5385" width="24.28515625" style="2" customWidth="1"/>
    <col min="5386" max="5386" width="26.85546875" style="2" customWidth="1"/>
    <col min="5387" max="5387" width="16" style="2" customWidth="1"/>
    <col min="5388" max="5388" width="25.5703125" style="2" customWidth="1"/>
    <col min="5389" max="5389" width="43.28515625" style="2" customWidth="1"/>
    <col min="5390" max="5390" width="15.140625" style="2" customWidth="1"/>
    <col min="5391" max="5391" width="17.85546875" style="2" customWidth="1"/>
    <col min="5392" max="5392" width="27.28515625" style="2" customWidth="1"/>
    <col min="5393" max="5393" width="15.140625" style="2" customWidth="1"/>
    <col min="5394" max="5394" width="16.7109375" style="2" customWidth="1"/>
    <col min="5395" max="5395" width="23.5703125" style="2" customWidth="1"/>
    <col min="5396" max="5396" width="11.42578125" style="2" customWidth="1"/>
    <col min="5397" max="5397" width="11.42578125" style="2" hidden="1" customWidth="1"/>
    <col min="5398" max="5632" width="11.42578125" style="2" hidden="1"/>
    <col min="5633" max="5633" width="21.140625" style="2" customWidth="1"/>
    <col min="5634" max="5634" width="30.42578125" style="2" customWidth="1"/>
    <col min="5635" max="5635" width="24.5703125" style="2" customWidth="1"/>
    <col min="5636" max="5636" width="15.7109375" style="2" customWidth="1"/>
    <col min="5637" max="5637" width="13.140625" style="2" customWidth="1"/>
    <col min="5638" max="5638" width="12.28515625" style="2" customWidth="1"/>
    <col min="5639" max="5639" width="25.5703125" style="2" customWidth="1"/>
    <col min="5640" max="5640" width="25.7109375" style="2" customWidth="1"/>
    <col min="5641" max="5641" width="24.28515625" style="2" customWidth="1"/>
    <col min="5642" max="5642" width="26.85546875" style="2" customWidth="1"/>
    <col min="5643" max="5643" width="16" style="2" customWidth="1"/>
    <col min="5644" max="5644" width="25.5703125" style="2" customWidth="1"/>
    <col min="5645" max="5645" width="43.28515625" style="2" customWidth="1"/>
    <col min="5646" max="5646" width="15.140625" style="2" customWidth="1"/>
    <col min="5647" max="5647" width="17.85546875" style="2" customWidth="1"/>
    <col min="5648" max="5648" width="27.28515625" style="2" customWidth="1"/>
    <col min="5649" max="5649" width="15.140625" style="2" customWidth="1"/>
    <col min="5650" max="5650" width="16.7109375" style="2" customWidth="1"/>
    <col min="5651" max="5651" width="23.5703125" style="2" customWidth="1"/>
    <col min="5652" max="5652" width="11.42578125" style="2" customWidth="1"/>
    <col min="5653" max="5653" width="11.42578125" style="2" hidden="1" customWidth="1"/>
    <col min="5654" max="5888" width="11.42578125" style="2" hidden="1"/>
    <col min="5889" max="5889" width="21.140625" style="2" customWidth="1"/>
    <col min="5890" max="5890" width="30.42578125" style="2" customWidth="1"/>
    <col min="5891" max="5891" width="24.5703125" style="2" customWidth="1"/>
    <col min="5892" max="5892" width="15.7109375" style="2" customWidth="1"/>
    <col min="5893" max="5893" width="13.140625" style="2" customWidth="1"/>
    <col min="5894" max="5894" width="12.28515625" style="2" customWidth="1"/>
    <col min="5895" max="5895" width="25.5703125" style="2" customWidth="1"/>
    <col min="5896" max="5896" width="25.7109375" style="2" customWidth="1"/>
    <col min="5897" max="5897" width="24.28515625" style="2" customWidth="1"/>
    <col min="5898" max="5898" width="26.85546875" style="2" customWidth="1"/>
    <col min="5899" max="5899" width="16" style="2" customWidth="1"/>
    <col min="5900" max="5900" width="25.5703125" style="2" customWidth="1"/>
    <col min="5901" max="5901" width="43.28515625" style="2" customWidth="1"/>
    <col min="5902" max="5902" width="15.140625" style="2" customWidth="1"/>
    <col min="5903" max="5903" width="17.85546875" style="2" customWidth="1"/>
    <col min="5904" max="5904" width="27.28515625" style="2" customWidth="1"/>
    <col min="5905" max="5905" width="15.140625" style="2" customWidth="1"/>
    <col min="5906" max="5906" width="16.7109375" style="2" customWidth="1"/>
    <col min="5907" max="5907" width="23.5703125" style="2" customWidth="1"/>
    <col min="5908" max="5908" width="11.42578125" style="2" customWidth="1"/>
    <col min="5909" max="5909" width="11.42578125" style="2" hidden="1" customWidth="1"/>
    <col min="5910" max="6144" width="11.42578125" style="2" hidden="1"/>
    <col min="6145" max="6145" width="21.140625" style="2" customWidth="1"/>
    <col min="6146" max="6146" width="30.42578125" style="2" customWidth="1"/>
    <col min="6147" max="6147" width="24.5703125" style="2" customWidth="1"/>
    <col min="6148" max="6148" width="15.7109375" style="2" customWidth="1"/>
    <col min="6149" max="6149" width="13.140625" style="2" customWidth="1"/>
    <col min="6150" max="6150" width="12.28515625" style="2" customWidth="1"/>
    <col min="6151" max="6151" width="25.5703125" style="2" customWidth="1"/>
    <col min="6152" max="6152" width="25.7109375" style="2" customWidth="1"/>
    <col min="6153" max="6153" width="24.28515625" style="2" customWidth="1"/>
    <col min="6154" max="6154" width="26.85546875" style="2" customWidth="1"/>
    <col min="6155" max="6155" width="16" style="2" customWidth="1"/>
    <col min="6156" max="6156" width="25.5703125" style="2" customWidth="1"/>
    <col min="6157" max="6157" width="43.28515625" style="2" customWidth="1"/>
    <col min="6158" max="6158" width="15.140625" style="2" customWidth="1"/>
    <col min="6159" max="6159" width="17.85546875" style="2" customWidth="1"/>
    <col min="6160" max="6160" width="27.28515625" style="2" customWidth="1"/>
    <col min="6161" max="6161" width="15.140625" style="2" customWidth="1"/>
    <col min="6162" max="6162" width="16.7109375" style="2" customWidth="1"/>
    <col min="6163" max="6163" width="23.5703125" style="2" customWidth="1"/>
    <col min="6164" max="6164" width="11.42578125" style="2" customWidth="1"/>
    <col min="6165" max="6165" width="11.42578125" style="2" hidden="1" customWidth="1"/>
    <col min="6166" max="6400" width="11.42578125" style="2" hidden="1"/>
    <col min="6401" max="6401" width="21.140625" style="2" customWidth="1"/>
    <col min="6402" max="6402" width="30.42578125" style="2" customWidth="1"/>
    <col min="6403" max="6403" width="24.5703125" style="2" customWidth="1"/>
    <col min="6404" max="6404" width="15.7109375" style="2" customWidth="1"/>
    <col min="6405" max="6405" width="13.140625" style="2" customWidth="1"/>
    <col min="6406" max="6406" width="12.28515625" style="2" customWidth="1"/>
    <col min="6407" max="6407" width="25.5703125" style="2" customWidth="1"/>
    <col min="6408" max="6408" width="25.7109375" style="2" customWidth="1"/>
    <col min="6409" max="6409" width="24.28515625" style="2" customWidth="1"/>
    <col min="6410" max="6410" width="26.85546875" style="2" customWidth="1"/>
    <col min="6411" max="6411" width="16" style="2" customWidth="1"/>
    <col min="6412" max="6412" width="25.5703125" style="2" customWidth="1"/>
    <col min="6413" max="6413" width="43.28515625" style="2" customWidth="1"/>
    <col min="6414" max="6414" width="15.140625" style="2" customWidth="1"/>
    <col min="6415" max="6415" width="17.85546875" style="2" customWidth="1"/>
    <col min="6416" max="6416" width="27.28515625" style="2" customWidth="1"/>
    <col min="6417" max="6417" width="15.140625" style="2" customWidth="1"/>
    <col min="6418" max="6418" width="16.7109375" style="2" customWidth="1"/>
    <col min="6419" max="6419" width="23.5703125" style="2" customWidth="1"/>
    <col min="6420" max="6420" width="11.42578125" style="2" customWidth="1"/>
    <col min="6421" max="6421" width="11.42578125" style="2" hidden="1" customWidth="1"/>
    <col min="6422" max="6656" width="11.42578125" style="2" hidden="1"/>
    <col min="6657" max="6657" width="21.140625" style="2" customWidth="1"/>
    <col min="6658" max="6658" width="30.42578125" style="2" customWidth="1"/>
    <col min="6659" max="6659" width="24.5703125" style="2" customWidth="1"/>
    <col min="6660" max="6660" width="15.7109375" style="2" customWidth="1"/>
    <col min="6661" max="6661" width="13.140625" style="2" customWidth="1"/>
    <col min="6662" max="6662" width="12.28515625" style="2" customWidth="1"/>
    <col min="6663" max="6663" width="25.5703125" style="2" customWidth="1"/>
    <col min="6664" max="6664" width="25.7109375" style="2" customWidth="1"/>
    <col min="6665" max="6665" width="24.28515625" style="2" customWidth="1"/>
    <col min="6666" max="6666" width="26.85546875" style="2" customWidth="1"/>
    <col min="6667" max="6667" width="16" style="2" customWidth="1"/>
    <col min="6668" max="6668" width="25.5703125" style="2" customWidth="1"/>
    <col min="6669" max="6669" width="43.28515625" style="2" customWidth="1"/>
    <col min="6670" max="6670" width="15.140625" style="2" customWidth="1"/>
    <col min="6671" max="6671" width="17.85546875" style="2" customWidth="1"/>
    <col min="6672" max="6672" width="27.28515625" style="2" customWidth="1"/>
    <col min="6673" max="6673" width="15.140625" style="2" customWidth="1"/>
    <col min="6674" max="6674" width="16.7109375" style="2" customWidth="1"/>
    <col min="6675" max="6675" width="23.5703125" style="2" customWidth="1"/>
    <col min="6676" max="6676" width="11.42578125" style="2" customWidth="1"/>
    <col min="6677" max="6677" width="11.42578125" style="2" hidden="1" customWidth="1"/>
    <col min="6678" max="6912" width="11.42578125" style="2" hidden="1"/>
    <col min="6913" max="6913" width="21.140625" style="2" customWidth="1"/>
    <col min="6914" max="6914" width="30.42578125" style="2" customWidth="1"/>
    <col min="6915" max="6915" width="24.5703125" style="2" customWidth="1"/>
    <col min="6916" max="6916" width="15.7109375" style="2" customWidth="1"/>
    <col min="6917" max="6917" width="13.140625" style="2" customWidth="1"/>
    <col min="6918" max="6918" width="12.28515625" style="2" customWidth="1"/>
    <col min="6919" max="6919" width="25.5703125" style="2" customWidth="1"/>
    <col min="6920" max="6920" width="25.7109375" style="2" customWidth="1"/>
    <col min="6921" max="6921" width="24.28515625" style="2" customWidth="1"/>
    <col min="6922" max="6922" width="26.85546875" style="2" customWidth="1"/>
    <col min="6923" max="6923" width="16" style="2" customWidth="1"/>
    <col min="6924" max="6924" width="25.5703125" style="2" customWidth="1"/>
    <col min="6925" max="6925" width="43.28515625" style="2" customWidth="1"/>
    <col min="6926" max="6926" width="15.140625" style="2" customWidth="1"/>
    <col min="6927" max="6927" width="17.85546875" style="2" customWidth="1"/>
    <col min="6928" max="6928" width="27.28515625" style="2" customWidth="1"/>
    <col min="6929" max="6929" width="15.140625" style="2" customWidth="1"/>
    <col min="6930" max="6930" width="16.7109375" style="2" customWidth="1"/>
    <col min="6931" max="6931" width="23.5703125" style="2" customWidth="1"/>
    <col min="6932" max="6932" width="11.42578125" style="2" customWidth="1"/>
    <col min="6933" max="6933" width="11.42578125" style="2" hidden="1" customWidth="1"/>
    <col min="6934" max="7168" width="11.42578125" style="2" hidden="1"/>
    <col min="7169" max="7169" width="21.140625" style="2" customWidth="1"/>
    <col min="7170" max="7170" width="30.42578125" style="2" customWidth="1"/>
    <col min="7171" max="7171" width="24.5703125" style="2" customWidth="1"/>
    <col min="7172" max="7172" width="15.7109375" style="2" customWidth="1"/>
    <col min="7173" max="7173" width="13.140625" style="2" customWidth="1"/>
    <col min="7174" max="7174" width="12.28515625" style="2" customWidth="1"/>
    <col min="7175" max="7175" width="25.5703125" style="2" customWidth="1"/>
    <col min="7176" max="7176" width="25.7109375" style="2" customWidth="1"/>
    <col min="7177" max="7177" width="24.28515625" style="2" customWidth="1"/>
    <col min="7178" max="7178" width="26.85546875" style="2" customWidth="1"/>
    <col min="7179" max="7179" width="16" style="2" customWidth="1"/>
    <col min="7180" max="7180" width="25.5703125" style="2" customWidth="1"/>
    <col min="7181" max="7181" width="43.28515625" style="2" customWidth="1"/>
    <col min="7182" max="7182" width="15.140625" style="2" customWidth="1"/>
    <col min="7183" max="7183" width="17.85546875" style="2" customWidth="1"/>
    <col min="7184" max="7184" width="27.28515625" style="2" customWidth="1"/>
    <col min="7185" max="7185" width="15.140625" style="2" customWidth="1"/>
    <col min="7186" max="7186" width="16.7109375" style="2" customWidth="1"/>
    <col min="7187" max="7187" width="23.5703125" style="2" customWidth="1"/>
    <col min="7188" max="7188" width="11.42578125" style="2" customWidth="1"/>
    <col min="7189" max="7189" width="11.42578125" style="2" hidden="1" customWidth="1"/>
    <col min="7190" max="7424" width="11.42578125" style="2" hidden="1"/>
    <col min="7425" max="7425" width="21.140625" style="2" customWidth="1"/>
    <col min="7426" max="7426" width="30.42578125" style="2" customWidth="1"/>
    <col min="7427" max="7427" width="24.5703125" style="2" customWidth="1"/>
    <col min="7428" max="7428" width="15.7109375" style="2" customWidth="1"/>
    <col min="7429" max="7429" width="13.140625" style="2" customWidth="1"/>
    <col min="7430" max="7430" width="12.28515625" style="2" customWidth="1"/>
    <col min="7431" max="7431" width="25.5703125" style="2" customWidth="1"/>
    <col min="7432" max="7432" width="25.7109375" style="2" customWidth="1"/>
    <col min="7433" max="7433" width="24.28515625" style="2" customWidth="1"/>
    <col min="7434" max="7434" width="26.85546875" style="2" customWidth="1"/>
    <col min="7435" max="7435" width="16" style="2" customWidth="1"/>
    <col min="7436" max="7436" width="25.5703125" style="2" customWidth="1"/>
    <col min="7437" max="7437" width="43.28515625" style="2" customWidth="1"/>
    <col min="7438" max="7438" width="15.140625" style="2" customWidth="1"/>
    <col min="7439" max="7439" width="17.85546875" style="2" customWidth="1"/>
    <col min="7440" max="7440" width="27.28515625" style="2" customWidth="1"/>
    <col min="7441" max="7441" width="15.140625" style="2" customWidth="1"/>
    <col min="7442" max="7442" width="16.7109375" style="2" customWidth="1"/>
    <col min="7443" max="7443" width="23.5703125" style="2" customWidth="1"/>
    <col min="7444" max="7444" width="11.42578125" style="2" customWidth="1"/>
    <col min="7445" max="7445" width="11.42578125" style="2" hidden="1" customWidth="1"/>
    <col min="7446" max="7680" width="11.42578125" style="2" hidden="1"/>
    <col min="7681" max="7681" width="21.140625" style="2" customWidth="1"/>
    <col min="7682" max="7682" width="30.42578125" style="2" customWidth="1"/>
    <col min="7683" max="7683" width="24.5703125" style="2" customWidth="1"/>
    <col min="7684" max="7684" width="15.7109375" style="2" customWidth="1"/>
    <col min="7685" max="7685" width="13.140625" style="2" customWidth="1"/>
    <col min="7686" max="7686" width="12.28515625" style="2" customWidth="1"/>
    <col min="7687" max="7687" width="25.5703125" style="2" customWidth="1"/>
    <col min="7688" max="7688" width="25.7109375" style="2" customWidth="1"/>
    <col min="7689" max="7689" width="24.28515625" style="2" customWidth="1"/>
    <col min="7690" max="7690" width="26.85546875" style="2" customWidth="1"/>
    <col min="7691" max="7691" width="16" style="2" customWidth="1"/>
    <col min="7692" max="7692" width="25.5703125" style="2" customWidth="1"/>
    <col min="7693" max="7693" width="43.28515625" style="2" customWidth="1"/>
    <col min="7694" max="7694" width="15.140625" style="2" customWidth="1"/>
    <col min="7695" max="7695" width="17.85546875" style="2" customWidth="1"/>
    <col min="7696" max="7696" width="27.28515625" style="2" customWidth="1"/>
    <col min="7697" max="7697" width="15.140625" style="2" customWidth="1"/>
    <col min="7698" max="7698" width="16.7109375" style="2" customWidth="1"/>
    <col min="7699" max="7699" width="23.5703125" style="2" customWidth="1"/>
    <col min="7700" max="7700" width="11.42578125" style="2" customWidth="1"/>
    <col min="7701" max="7701" width="11.42578125" style="2" hidden="1" customWidth="1"/>
    <col min="7702" max="7936" width="11.42578125" style="2" hidden="1"/>
    <col min="7937" max="7937" width="21.140625" style="2" customWidth="1"/>
    <col min="7938" max="7938" width="30.42578125" style="2" customWidth="1"/>
    <col min="7939" max="7939" width="24.5703125" style="2" customWidth="1"/>
    <col min="7940" max="7940" width="15.7109375" style="2" customWidth="1"/>
    <col min="7941" max="7941" width="13.140625" style="2" customWidth="1"/>
    <col min="7942" max="7942" width="12.28515625" style="2" customWidth="1"/>
    <col min="7943" max="7943" width="25.5703125" style="2" customWidth="1"/>
    <col min="7944" max="7944" width="25.7109375" style="2" customWidth="1"/>
    <col min="7945" max="7945" width="24.28515625" style="2" customWidth="1"/>
    <col min="7946" max="7946" width="26.85546875" style="2" customWidth="1"/>
    <col min="7947" max="7947" width="16" style="2" customWidth="1"/>
    <col min="7948" max="7948" width="25.5703125" style="2" customWidth="1"/>
    <col min="7949" max="7949" width="43.28515625" style="2" customWidth="1"/>
    <col min="7950" max="7950" width="15.140625" style="2" customWidth="1"/>
    <col min="7951" max="7951" width="17.85546875" style="2" customWidth="1"/>
    <col min="7952" max="7952" width="27.28515625" style="2" customWidth="1"/>
    <col min="7953" max="7953" width="15.140625" style="2" customWidth="1"/>
    <col min="7954" max="7954" width="16.7109375" style="2" customWidth="1"/>
    <col min="7955" max="7955" width="23.5703125" style="2" customWidth="1"/>
    <col min="7956" max="7956" width="11.42578125" style="2" customWidth="1"/>
    <col min="7957" max="7957" width="11.42578125" style="2" hidden="1" customWidth="1"/>
    <col min="7958" max="8192" width="11.42578125" style="2" hidden="1"/>
    <col min="8193" max="8193" width="21.140625" style="2" customWidth="1"/>
    <col min="8194" max="8194" width="30.42578125" style="2" customWidth="1"/>
    <col min="8195" max="8195" width="24.5703125" style="2" customWidth="1"/>
    <col min="8196" max="8196" width="15.7109375" style="2" customWidth="1"/>
    <col min="8197" max="8197" width="13.140625" style="2" customWidth="1"/>
    <col min="8198" max="8198" width="12.28515625" style="2" customWidth="1"/>
    <col min="8199" max="8199" width="25.5703125" style="2" customWidth="1"/>
    <col min="8200" max="8200" width="25.7109375" style="2" customWidth="1"/>
    <col min="8201" max="8201" width="24.28515625" style="2" customWidth="1"/>
    <col min="8202" max="8202" width="26.85546875" style="2" customWidth="1"/>
    <col min="8203" max="8203" width="16" style="2" customWidth="1"/>
    <col min="8204" max="8204" width="25.5703125" style="2" customWidth="1"/>
    <col min="8205" max="8205" width="43.28515625" style="2" customWidth="1"/>
    <col min="8206" max="8206" width="15.140625" style="2" customWidth="1"/>
    <col min="8207" max="8207" width="17.85546875" style="2" customWidth="1"/>
    <col min="8208" max="8208" width="27.28515625" style="2" customWidth="1"/>
    <col min="8209" max="8209" width="15.140625" style="2" customWidth="1"/>
    <col min="8210" max="8210" width="16.7109375" style="2" customWidth="1"/>
    <col min="8211" max="8211" width="23.5703125" style="2" customWidth="1"/>
    <col min="8212" max="8212" width="11.42578125" style="2" customWidth="1"/>
    <col min="8213" max="8213" width="11.42578125" style="2" hidden="1" customWidth="1"/>
    <col min="8214" max="8448" width="11.42578125" style="2" hidden="1"/>
    <col min="8449" max="8449" width="21.140625" style="2" customWidth="1"/>
    <col min="8450" max="8450" width="30.42578125" style="2" customWidth="1"/>
    <col min="8451" max="8451" width="24.5703125" style="2" customWidth="1"/>
    <col min="8452" max="8452" width="15.7109375" style="2" customWidth="1"/>
    <col min="8453" max="8453" width="13.140625" style="2" customWidth="1"/>
    <col min="8454" max="8454" width="12.28515625" style="2" customWidth="1"/>
    <col min="8455" max="8455" width="25.5703125" style="2" customWidth="1"/>
    <col min="8456" max="8456" width="25.7109375" style="2" customWidth="1"/>
    <col min="8457" max="8457" width="24.28515625" style="2" customWidth="1"/>
    <col min="8458" max="8458" width="26.85546875" style="2" customWidth="1"/>
    <col min="8459" max="8459" width="16" style="2" customWidth="1"/>
    <col min="8460" max="8460" width="25.5703125" style="2" customWidth="1"/>
    <col min="8461" max="8461" width="43.28515625" style="2" customWidth="1"/>
    <col min="8462" max="8462" width="15.140625" style="2" customWidth="1"/>
    <col min="8463" max="8463" width="17.85546875" style="2" customWidth="1"/>
    <col min="8464" max="8464" width="27.28515625" style="2" customWidth="1"/>
    <col min="8465" max="8465" width="15.140625" style="2" customWidth="1"/>
    <col min="8466" max="8466" width="16.7109375" style="2" customWidth="1"/>
    <col min="8467" max="8467" width="23.5703125" style="2" customWidth="1"/>
    <col min="8468" max="8468" width="11.42578125" style="2" customWidth="1"/>
    <col min="8469" max="8469" width="11.42578125" style="2" hidden="1" customWidth="1"/>
    <col min="8470" max="8704" width="11.42578125" style="2" hidden="1"/>
    <col min="8705" max="8705" width="21.140625" style="2" customWidth="1"/>
    <col min="8706" max="8706" width="30.42578125" style="2" customWidth="1"/>
    <col min="8707" max="8707" width="24.5703125" style="2" customWidth="1"/>
    <col min="8708" max="8708" width="15.7109375" style="2" customWidth="1"/>
    <col min="8709" max="8709" width="13.140625" style="2" customWidth="1"/>
    <col min="8710" max="8710" width="12.28515625" style="2" customWidth="1"/>
    <col min="8711" max="8711" width="25.5703125" style="2" customWidth="1"/>
    <col min="8712" max="8712" width="25.7109375" style="2" customWidth="1"/>
    <col min="8713" max="8713" width="24.28515625" style="2" customWidth="1"/>
    <col min="8714" max="8714" width="26.85546875" style="2" customWidth="1"/>
    <col min="8715" max="8715" width="16" style="2" customWidth="1"/>
    <col min="8716" max="8716" width="25.5703125" style="2" customWidth="1"/>
    <col min="8717" max="8717" width="43.28515625" style="2" customWidth="1"/>
    <col min="8718" max="8718" width="15.140625" style="2" customWidth="1"/>
    <col min="8719" max="8719" width="17.85546875" style="2" customWidth="1"/>
    <col min="8720" max="8720" width="27.28515625" style="2" customWidth="1"/>
    <col min="8721" max="8721" width="15.140625" style="2" customWidth="1"/>
    <col min="8722" max="8722" width="16.7109375" style="2" customWidth="1"/>
    <col min="8723" max="8723" width="23.5703125" style="2" customWidth="1"/>
    <col min="8724" max="8724" width="11.42578125" style="2" customWidth="1"/>
    <col min="8725" max="8725" width="11.42578125" style="2" hidden="1" customWidth="1"/>
    <col min="8726" max="8960" width="11.42578125" style="2" hidden="1"/>
    <col min="8961" max="8961" width="21.140625" style="2" customWidth="1"/>
    <col min="8962" max="8962" width="30.42578125" style="2" customWidth="1"/>
    <col min="8963" max="8963" width="24.5703125" style="2" customWidth="1"/>
    <col min="8964" max="8964" width="15.7109375" style="2" customWidth="1"/>
    <col min="8965" max="8965" width="13.140625" style="2" customWidth="1"/>
    <col min="8966" max="8966" width="12.28515625" style="2" customWidth="1"/>
    <col min="8967" max="8967" width="25.5703125" style="2" customWidth="1"/>
    <col min="8968" max="8968" width="25.7109375" style="2" customWidth="1"/>
    <col min="8969" max="8969" width="24.28515625" style="2" customWidth="1"/>
    <col min="8970" max="8970" width="26.85546875" style="2" customWidth="1"/>
    <col min="8971" max="8971" width="16" style="2" customWidth="1"/>
    <col min="8972" max="8972" width="25.5703125" style="2" customWidth="1"/>
    <col min="8973" max="8973" width="43.28515625" style="2" customWidth="1"/>
    <col min="8974" max="8974" width="15.140625" style="2" customWidth="1"/>
    <col min="8975" max="8975" width="17.85546875" style="2" customWidth="1"/>
    <col min="8976" max="8976" width="27.28515625" style="2" customWidth="1"/>
    <col min="8977" max="8977" width="15.140625" style="2" customWidth="1"/>
    <col min="8978" max="8978" width="16.7109375" style="2" customWidth="1"/>
    <col min="8979" max="8979" width="23.5703125" style="2" customWidth="1"/>
    <col min="8980" max="8980" width="11.42578125" style="2" customWidth="1"/>
    <col min="8981" max="8981" width="11.42578125" style="2" hidden="1" customWidth="1"/>
    <col min="8982" max="9216" width="11.42578125" style="2" hidden="1"/>
    <col min="9217" max="9217" width="21.140625" style="2" customWidth="1"/>
    <col min="9218" max="9218" width="30.42578125" style="2" customWidth="1"/>
    <col min="9219" max="9219" width="24.5703125" style="2" customWidth="1"/>
    <col min="9220" max="9220" width="15.7109375" style="2" customWidth="1"/>
    <col min="9221" max="9221" width="13.140625" style="2" customWidth="1"/>
    <col min="9222" max="9222" width="12.28515625" style="2" customWidth="1"/>
    <col min="9223" max="9223" width="25.5703125" style="2" customWidth="1"/>
    <col min="9224" max="9224" width="25.7109375" style="2" customWidth="1"/>
    <col min="9225" max="9225" width="24.28515625" style="2" customWidth="1"/>
    <col min="9226" max="9226" width="26.85546875" style="2" customWidth="1"/>
    <col min="9227" max="9227" width="16" style="2" customWidth="1"/>
    <col min="9228" max="9228" width="25.5703125" style="2" customWidth="1"/>
    <col min="9229" max="9229" width="43.28515625" style="2" customWidth="1"/>
    <col min="9230" max="9230" width="15.140625" style="2" customWidth="1"/>
    <col min="9231" max="9231" width="17.85546875" style="2" customWidth="1"/>
    <col min="9232" max="9232" width="27.28515625" style="2" customWidth="1"/>
    <col min="9233" max="9233" width="15.140625" style="2" customWidth="1"/>
    <col min="9234" max="9234" width="16.7109375" style="2" customWidth="1"/>
    <col min="9235" max="9235" width="23.5703125" style="2" customWidth="1"/>
    <col min="9236" max="9236" width="11.42578125" style="2" customWidth="1"/>
    <col min="9237" max="9237" width="11.42578125" style="2" hidden="1" customWidth="1"/>
    <col min="9238" max="9472" width="11.42578125" style="2" hidden="1"/>
    <col min="9473" max="9473" width="21.140625" style="2" customWidth="1"/>
    <col min="9474" max="9474" width="30.42578125" style="2" customWidth="1"/>
    <col min="9475" max="9475" width="24.5703125" style="2" customWidth="1"/>
    <col min="9476" max="9476" width="15.7109375" style="2" customWidth="1"/>
    <col min="9477" max="9477" width="13.140625" style="2" customWidth="1"/>
    <col min="9478" max="9478" width="12.28515625" style="2" customWidth="1"/>
    <col min="9479" max="9479" width="25.5703125" style="2" customWidth="1"/>
    <col min="9480" max="9480" width="25.7109375" style="2" customWidth="1"/>
    <col min="9481" max="9481" width="24.28515625" style="2" customWidth="1"/>
    <col min="9482" max="9482" width="26.85546875" style="2" customWidth="1"/>
    <col min="9483" max="9483" width="16" style="2" customWidth="1"/>
    <col min="9484" max="9484" width="25.5703125" style="2" customWidth="1"/>
    <col min="9485" max="9485" width="43.28515625" style="2" customWidth="1"/>
    <col min="9486" max="9486" width="15.140625" style="2" customWidth="1"/>
    <col min="9487" max="9487" width="17.85546875" style="2" customWidth="1"/>
    <col min="9488" max="9488" width="27.28515625" style="2" customWidth="1"/>
    <col min="9489" max="9489" width="15.140625" style="2" customWidth="1"/>
    <col min="9490" max="9490" width="16.7109375" style="2" customWidth="1"/>
    <col min="9491" max="9491" width="23.5703125" style="2" customWidth="1"/>
    <col min="9492" max="9492" width="11.42578125" style="2" customWidth="1"/>
    <col min="9493" max="9493" width="11.42578125" style="2" hidden="1" customWidth="1"/>
    <col min="9494" max="9728" width="11.42578125" style="2" hidden="1"/>
    <col min="9729" max="9729" width="21.140625" style="2" customWidth="1"/>
    <col min="9730" max="9730" width="30.42578125" style="2" customWidth="1"/>
    <col min="9731" max="9731" width="24.5703125" style="2" customWidth="1"/>
    <col min="9732" max="9732" width="15.7109375" style="2" customWidth="1"/>
    <col min="9733" max="9733" width="13.140625" style="2" customWidth="1"/>
    <col min="9734" max="9734" width="12.28515625" style="2" customWidth="1"/>
    <col min="9735" max="9735" width="25.5703125" style="2" customWidth="1"/>
    <col min="9736" max="9736" width="25.7109375" style="2" customWidth="1"/>
    <col min="9737" max="9737" width="24.28515625" style="2" customWidth="1"/>
    <col min="9738" max="9738" width="26.85546875" style="2" customWidth="1"/>
    <col min="9739" max="9739" width="16" style="2" customWidth="1"/>
    <col min="9740" max="9740" width="25.5703125" style="2" customWidth="1"/>
    <col min="9741" max="9741" width="43.28515625" style="2" customWidth="1"/>
    <col min="9742" max="9742" width="15.140625" style="2" customWidth="1"/>
    <col min="9743" max="9743" width="17.85546875" style="2" customWidth="1"/>
    <col min="9744" max="9744" width="27.28515625" style="2" customWidth="1"/>
    <col min="9745" max="9745" width="15.140625" style="2" customWidth="1"/>
    <col min="9746" max="9746" width="16.7109375" style="2" customWidth="1"/>
    <col min="9747" max="9747" width="23.5703125" style="2" customWidth="1"/>
    <col min="9748" max="9748" width="11.42578125" style="2" customWidth="1"/>
    <col min="9749" max="9749" width="11.42578125" style="2" hidden="1" customWidth="1"/>
    <col min="9750" max="9984" width="11.42578125" style="2" hidden="1"/>
    <col min="9985" max="9985" width="21.140625" style="2" customWidth="1"/>
    <col min="9986" max="9986" width="30.42578125" style="2" customWidth="1"/>
    <col min="9987" max="9987" width="24.5703125" style="2" customWidth="1"/>
    <col min="9988" max="9988" width="15.7109375" style="2" customWidth="1"/>
    <col min="9989" max="9989" width="13.140625" style="2" customWidth="1"/>
    <col min="9990" max="9990" width="12.28515625" style="2" customWidth="1"/>
    <col min="9991" max="9991" width="25.5703125" style="2" customWidth="1"/>
    <col min="9992" max="9992" width="25.7109375" style="2" customWidth="1"/>
    <col min="9993" max="9993" width="24.28515625" style="2" customWidth="1"/>
    <col min="9994" max="9994" width="26.85546875" style="2" customWidth="1"/>
    <col min="9995" max="9995" width="16" style="2" customWidth="1"/>
    <col min="9996" max="9996" width="25.5703125" style="2" customWidth="1"/>
    <col min="9997" max="9997" width="43.28515625" style="2" customWidth="1"/>
    <col min="9998" max="9998" width="15.140625" style="2" customWidth="1"/>
    <col min="9999" max="9999" width="17.85546875" style="2" customWidth="1"/>
    <col min="10000" max="10000" width="27.28515625" style="2" customWidth="1"/>
    <col min="10001" max="10001" width="15.140625" style="2" customWidth="1"/>
    <col min="10002" max="10002" width="16.7109375" style="2" customWidth="1"/>
    <col min="10003" max="10003" width="23.5703125" style="2" customWidth="1"/>
    <col min="10004" max="10004" width="11.42578125" style="2" customWidth="1"/>
    <col min="10005" max="10005" width="11.42578125" style="2" hidden="1" customWidth="1"/>
    <col min="10006" max="10240" width="11.42578125" style="2" hidden="1"/>
    <col min="10241" max="10241" width="21.140625" style="2" customWidth="1"/>
    <col min="10242" max="10242" width="30.42578125" style="2" customWidth="1"/>
    <col min="10243" max="10243" width="24.5703125" style="2" customWidth="1"/>
    <col min="10244" max="10244" width="15.7109375" style="2" customWidth="1"/>
    <col min="10245" max="10245" width="13.140625" style="2" customWidth="1"/>
    <col min="10246" max="10246" width="12.28515625" style="2" customWidth="1"/>
    <col min="10247" max="10247" width="25.5703125" style="2" customWidth="1"/>
    <col min="10248" max="10248" width="25.7109375" style="2" customWidth="1"/>
    <col min="10249" max="10249" width="24.28515625" style="2" customWidth="1"/>
    <col min="10250" max="10250" width="26.85546875" style="2" customWidth="1"/>
    <col min="10251" max="10251" width="16" style="2" customWidth="1"/>
    <col min="10252" max="10252" width="25.5703125" style="2" customWidth="1"/>
    <col min="10253" max="10253" width="43.28515625" style="2" customWidth="1"/>
    <col min="10254" max="10254" width="15.140625" style="2" customWidth="1"/>
    <col min="10255" max="10255" width="17.85546875" style="2" customWidth="1"/>
    <col min="10256" max="10256" width="27.28515625" style="2" customWidth="1"/>
    <col min="10257" max="10257" width="15.140625" style="2" customWidth="1"/>
    <col min="10258" max="10258" width="16.7109375" style="2" customWidth="1"/>
    <col min="10259" max="10259" width="23.5703125" style="2" customWidth="1"/>
    <col min="10260" max="10260" width="11.42578125" style="2" customWidth="1"/>
    <col min="10261" max="10261" width="11.42578125" style="2" hidden="1" customWidth="1"/>
    <col min="10262" max="10496" width="11.42578125" style="2" hidden="1"/>
    <col min="10497" max="10497" width="21.140625" style="2" customWidth="1"/>
    <col min="10498" max="10498" width="30.42578125" style="2" customWidth="1"/>
    <col min="10499" max="10499" width="24.5703125" style="2" customWidth="1"/>
    <col min="10500" max="10500" width="15.7109375" style="2" customWidth="1"/>
    <col min="10501" max="10501" width="13.140625" style="2" customWidth="1"/>
    <col min="10502" max="10502" width="12.28515625" style="2" customWidth="1"/>
    <col min="10503" max="10503" width="25.5703125" style="2" customWidth="1"/>
    <col min="10504" max="10504" width="25.7109375" style="2" customWidth="1"/>
    <col min="10505" max="10505" width="24.28515625" style="2" customWidth="1"/>
    <col min="10506" max="10506" width="26.85546875" style="2" customWidth="1"/>
    <col min="10507" max="10507" width="16" style="2" customWidth="1"/>
    <col min="10508" max="10508" width="25.5703125" style="2" customWidth="1"/>
    <col min="10509" max="10509" width="43.28515625" style="2" customWidth="1"/>
    <col min="10510" max="10510" width="15.140625" style="2" customWidth="1"/>
    <col min="10511" max="10511" width="17.85546875" style="2" customWidth="1"/>
    <col min="10512" max="10512" width="27.28515625" style="2" customWidth="1"/>
    <col min="10513" max="10513" width="15.140625" style="2" customWidth="1"/>
    <col min="10514" max="10514" width="16.7109375" style="2" customWidth="1"/>
    <col min="10515" max="10515" width="23.5703125" style="2" customWidth="1"/>
    <col min="10516" max="10516" width="11.42578125" style="2" customWidth="1"/>
    <col min="10517" max="10517" width="11.42578125" style="2" hidden="1" customWidth="1"/>
    <col min="10518" max="10752" width="11.42578125" style="2" hidden="1"/>
    <col min="10753" max="10753" width="21.140625" style="2" customWidth="1"/>
    <col min="10754" max="10754" width="30.42578125" style="2" customWidth="1"/>
    <col min="10755" max="10755" width="24.5703125" style="2" customWidth="1"/>
    <col min="10756" max="10756" width="15.7109375" style="2" customWidth="1"/>
    <col min="10757" max="10757" width="13.140625" style="2" customWidth="1"/>
    <col min="10758" max="10758" width="12.28515625" style="2" customWidth="1"/>
    <col min="10759" max="10759" width="25.5703125" style="2" customWidth="1"/>
    <col min="10760" max="10760" width="25.7109375" style="2" customWidth="1"/>
    <col min="10761" max="10761" width="24.28515625" style="2" customWidth="1"/>
    <col min="10762" max="10762" width="26.85546875" style="2" customWidth="1"/>
    <col min="10763" max="10763" width="16" style="2" customWidth="1"/>
    <col min="10764" max="10764" width="25.5703125" style="2" customWidth="1"/>
    <col min="10765" max="10765" width="43.28515625" style="2" customWidth="1"/>
    <col min="10766" max="10766" width="15.140625" style="2" customWidth="1"/>
    <col min="10767" max="10767" width="17.85546875" style="2" customWidth="1"/>
    <col min="10768" max="10768" width="27.28515625" style="2" customWidth="1"/>
    <col min="10769" max="10769" width="15.140625" style="2" customWidth="1"/>
    <col min="10770" max="10770" width="16.7109375" style="2" customWidth="1"/>
    <col min="10771" max="10771" width="23.5703125" style="2" customWidth="1"/>
    <col min="10772" max="10772" width="11.42578125" style="2" customWidth="1"/>
    <col min="10773" max="10773" width="11.42578125" style="2" hidden="1" customWidth="1"/>
    <col min="10774" max="11008" width="11.42578125" style="2" hidden="1"/>
    <col min="11009" max="11009" width="21.140625" style="2" customWidth="1"/>
    <col min="11010" max="11010" width="30.42578125" style="2" customWidth="1"/>
    <col min="11011" max="11011" width="24.5703125" style="2" customWidth="1"/>
    <col min="11012" max="11012" width="15.7109375" style="2" customWidth="1"/>
    <col min="11013" max="11013" width="13.140625" style="2" customWidth="1"/>
    <col min="11014" max="11014" width="12.28515625" style="2" customWidth="1"/>
    <col min="11015" max="11015" width="25.5703125" style="2" customWidth="1"/>
    <col min="11016" max="11016" width="25.7109375" style="2" customWidth="1"/>
    <col min="11017" max="11017" width="24.28515625" style="2" customWidth="1"/>
    <col min="11018" max="11018" width="26.85546875" style="2" customWidth="1"/>
    <col min="11019" max="11019" width="16" style="2" customWidth="1"/>
    <col min="11020" max="11020" width="25.5703125" style="2" customWidth="1"/>
    <col min="11021" max="11021" width="43.28515625" style="2" customWidth="1"/>
    <col min="11022" max="11022" width="15.140625" style="2" customWidth="1"/>
    <col min="11023" max="11023" width="17.85546875" style="2" customWidth="1"/>
    <col min="11024" max="11024" width="27.28515625" style="2" customWidth="1"/>
    <col min="11025" max="11025" width="15.140625" style="2" customWidth="1"/>
    <col min="11026" max="11026" width="16.7109375" style="2" customWidth="1"/>
    <col min="11027" max="11027" width="23.5703125" style="2" customWidth="1"/>
    <col min="11028" max="11028" width="11.42578125" style="2" customWidth="1"/>
    <col min="11029" max="11029" width="11.42578125" style="2" hidden="1" customWidth="1"/>
    <col min="11030" max="11264" width="11.42578125" style="2" hidden="1"/>
    <col min="11265" max="11265" width="21.140625" style="2" customWidth="1"/>
    <col min="11266" max="11266" width="30.42578125" style="2" customWidth="1"/>
    <col min="11267" max="11267" width="24.5703125" style="2" customWidth="1"/>
    <col min="11268" max="11268" width="15.7109375" style="2" customWidth="1"/>
    <col min="11269" max="11269" width="13.140625" style="2" customWidth="1"/>
    <col min="11270" max="11270" width="12.28515625" style="2" customWidth="1"/>
    <col min="11271" max="11271" width="25.5703125" style="2" customWidth="1"/>
    <col min="11272" max="11272" width="25.7109375" style="2" customWidth="1"/>
    <col min="11273" max="11273" width="24.28515625" style="2" customWidth="1"/>
    <col min="11274" max="11274" width="26.85546875" style="2" customWidth="1"/>
    <col min="11275" max="11275" width="16" style="2" customWidth="1"/>
    <col min="11276" max="11276" width="25.5703125" style="2" customWidth="1"/>
    <col min="11277" max="11277" width="43.28515625" style="2" customWidth="1"/>
    <col min="11278" max="11278" width="15.140625" style="2" customWidth="1"/>
    <col min="11279" max="11279" width="17.85546875" style="2" customWidth="1"/>
    <col min="11280" max="11280" width="27.28515625" style="2" customWidth="1"/>
    <col min="11281" max="11281" width="15.140625" style="2" customWidth="1"/>
    <col min="11282" max="11282" width="16.7109375" style="2" customWidth="1"/>
    <col min="11283" max="11283" width="23.5703125" style="2" customWidth="1"/>
    <col min="11284" max="11284" width="11.42578125" style="2" customWidth="1"/>
    <col min="11285" max="11285" width="11.42578125" style="2" hidden="1" customWidth="1"/>
    <col min="11286" max="11520" width="11.42578125" style="2" hidden="1"/>
    <col min="11521" max="11521" width="21.140625" style="2" customWidth="1"/>
    <col min="11522" max="11522" width="30.42578125" style="2" customWidth="1"/>
    <col min="11523" max="11523" width="24.5703125" style="2" customWidth="1"/>
    <col min="11524" max="11524" width="15.7109375" style="2" customWidth="1"/>
    <col min="11525" max="11525" width="13.140625" style="2" customWidth="1"/>
    <col min="11526" max="11526" width="12.28515625" style="2" customWidth="1"/>
    <col min="11527" max="11527" width="25.5703125" style="2" customWidth="1"/>
    <col min="11528" max="11528" width="25.7109375" style="2" customWidth="1"/>
    <col min="11529" max="11529" width="24.28515625" style="2" customWidth="1"/>
    <col min="11530" max="11530" width="26.85546875" style="2" customWidth="1"/>
    <col min="11531" max="11531" width="16" style="2" customWidth="1"/>
    <col min="11532" max="11532" width="25.5703125" style="2" customWidth="1"/>
    <col min="11533" max="11533" width="43.28515625" style="2" customWidth="1"/>
    <col min="11534" max="11534" width="15.140625" style="2" customWidth="1"/>
    <col min="11535" max="11535" width="17.85546875" style="2" customWidth="1"/>
    <col min="11536" max="11536" width="27.28515625" style="2" customWidth="1"/>
    <col min="11537" max="11537" width="15.140625" style="2" customWidth="1"/>
    <col min="11538" max="11538" width="16.7109375" style="2" customWidth="1"/>
    <col min="11539" max="11539" width="23.5703125" style="2" customWidth="1"/>
    <col min="11540" max="11540" width="11.42578125" style="2" customWidth="1"/>
    <col min="11541" max="11541" width="11.42578125" style="2" hidden="1" customWidth="1"/>
    <col min="11542" max="11776" width="11.42578125" style="2" hidden="1"/>
    <col min="11777" max="11777" width="21.140625" style="2" customWidth="1"/>
    <col min="11778" max="11778" width="30.42578125" style="2" customWidth="1"/>
    <col min="11779" max="11779" width="24.5703125" style="2" customWidth="1"/>
    <col min="11780" max="11780" width="15.7109375" style="2" customWidth="1"/>
    <col min="11781" max="11781" width="13.140625" style="2" customWidth="1"/>
    <col min="11782" max="11782" width="12.28515625" style="2" customWidth="1"/>
    <col min="11783" max="11783" width="25.5703125" style="2" customWidth="1"/>
    <col min="11784" max="11784" width="25.7109375" style="2" customWidth="1"/>
    <col min="11785" max="11785" width="24.28515625" style="2" customWidth="1"/>
    <col min="11786" max="11786" width="26.85546875" style="2" customWidth="1"/>
    <col min="11787" max="11787" width="16" style="2" customWidth="1"/>
    <col min="11788" max="11788" width="25.5703125" style="2" customWidth="1"/>
    <col min="11789" max="11789" width="43.28515625" style="2" customWidth="1"/>
    <col min="11790" max="11790" width="15.140625" style="2" customWidth="1"/>
    <col min="11791" max="11791" width="17.85546875" style="2" customWidth="1"/>
    <col min="11792" max="11792" width="27.28515625" style="2" customWidth="1"/>
    <col min="11793" max="11793" width="15.140625" style="2" customWidth="1"/>
    <col min="11794" max="11794" width="16.7109375" style="2" customWidth="1"/>
    <col min="11795" max="11795" width="23.5703125" style="2" customWidth="1"/>
    <col min="11796" max="11796" width="11.42578125" style="2" customWidth="1"/>
    <col min="11797" max="11797" width="11.42578125" style="2" hidden="1" customWidth="1"/>
    <col min="11798" max="12032" width="11.42578125" style="2" hidden="1"/>
    <col min="12033" max="12033" width="21.140625" style="2" customWidth="1"/>
    <col min="12034" max="12034" width="30.42578125" style="2" customWidth="1"/>
    <col min="12035" max="12035" width="24.5703125" style="2" customWidth="1"/>
    <col min="12036" max="12036" width="15.7109375" style="2" customWidth="1"/>
    <col min="12037" max="12037" width="13.140625" style="2" customWidth="1"/>
    <col min="12038" max="12038" width="12.28515625" style="2" customWidth="1"/>
    <col min="12039" max="12039" width="25.5703125" style="2" customWidth="1"/>
    <col min="12040" max="12040" width="25.7109375" style="2" customWidth="1"/>
    <col min="12041" max="12041" width="24.28515625" style="2" customWidth="1"/>
    <col min="12042" max="12042" width="26.85546875" style="2" customWidth="1"/>
    <col min="12043" max="12043" width="16" style="2" customWidth="1"/>
    <col min="12044" max="12044" width="25.5703125" style="2" customWidth="1"/>
    <col min="12045" max="12045" width="43.28515625" style="2" customWidth="1"/>
    <col min="12046" max="12046" width="15.140625" style="2" customWidth="1"/>
    <col min="12047" max="12047" width="17.85546875" style="2" customWidth="1"/>
    <col min="12048" max="12048" width="27.28515625" style="2" customWidth="1"/>
    <col min="12049" max="12049" width="15.140625" style="2" customWidth="1"/>
    <col min="12050" max="12050" width="16.7109375" style="2" customWidth="1"/>
    <col min="12051" max="12051" width="23.5703125" style="2" customWidth="1"/>
    <col min="12052" max="12052" width="11.42578125" style="2" customWidth="1"/>
    <col min="12053" max="12053" width="11.42578125" style="2" hidden="1" customWidth="1"/>
    <col min="12054" max="12288" width="11.42578125" style="2" hidden="1"/>
    <col min="12289" max="12289" width="21.140625" style="2" customWidth="1"/>
    <col min="12290" max="12290" width="30.42578125" style="2" customWidth="1"/>
    <col min="12291" max="12291" width="24.5703125" style="2" customWidth="1"/>
    <col min="12292" max="12292" width="15.7109375" style="2" customWidth="1"/>
    <col min="12293" max="12293" width="13.140625" style="2" customWidth="1"/>
    <col min="12294" max="12294" width="12.28515625" style="2" customWidth="1"/>
    <col min="12295" max="12295" width="25.5703125" style="2" customWidth="1"/>
    <col min="12296" max="12296" width="25.7109375" style="2" customWidth="1"/>
    <col min="12297" max="12297" width="24.28515625" style="2" customWidth="1"/>
    <col min="12298" max="12298" width="26.85546875" style="2" customWidth="1"/>
    <col min="12299" max="12299" width="16" style="2" customWidth="1"/>
    <col min="12300" max="12300" width="25.5703125" style="2" customWidth="1"/>
    <col min="12301" max="12301" width="43.28515625" style="2" customWidth="1"/>
    <col min="12302" max="12302" width="15.140625" style="2" customWidth="1"/>
    <col min="12303" max="12303" width="17.85546875" style="2" customWidth="1"/>
    <col min="12304" max="12304" width="27.28515625" style="2" customWidth="1"/>
    <col min="12305" max="12305" width="15.140625" style="2" customWidth="1"/>
    <col min="12306" max="12306" width="16.7109375" style="2" customWidth="1"/>
    <col min="12307" max="12307" width="23.5703125" style="2" customWidth="1"/>
    <col min="12308" max="12308" width="11.42578125" style="2" customWidth="1"/>
    <col min="12309" max="12309" width="11.42578125" style="2" hidden="1" customWidth="1"/>
    <col min="12310" max="12544" width="11.42578125" style="2" hidden="1"/>
    <col min="12545" max="12545" width="21.140625" style="2" customWidth="1"/>
    <col min="12546" max="12546" width="30.42578125" style="2" customWidth="1"/>
    <col min="12547" max="12547" width="24.5703125" style="2" customWidth="1"/>
    <col min="12548" max="12548" width="15.7109375" style="2" customWidth="1"/>
    <col min="12549" max="12549" width="13.140625" style="2" customWidth="1"/>
    <col min="12550" max="12550" width="12.28515625" style="2" customWidth="1"/>
    <col min="12551" max="12551" width="25.5703125" style="2" customWidth="1"/>
    <col min="12552" max="12552" width="25.7109375" style="2" customWidth="1"/>
    <col min="12553" max="12553" width="24.28515625" style="2" customWidth="1"/>
    <col min="12554" max="12554" width="26.85546875" style="2" customWidth="1"/>
    <col min="12555" max="12555" width="16" style="2" customWidth="1"/>
    <col min="12556" max="12556" width="25.5703125" style="2" customWidth="1"/>
    <col min="12557" max="12557" width="43.28515625" style="2" customWidth="1"/>
    <col min="12558" max="12558" width="15.140625" style="2" customWidth="1"/>
    <col min="12559" max="12559" width="17.85546875" style="2" customWidth="1"/>
    <col min="12560" max="12560" width="27.28515625" style="2" customWidth="1"/>
    <col min="12561" max="12561" width="15.140625" style="2" customWidth="1"/>
    <col min="12562" max="12562" width="16.7109375" style="2" customWidth="1"/>
    <col min="12563" max="12563" width="23.5703125" style="2" customWidth="1"/>
    <col min="12564" max="12564" width="11.42578125" style="2" customWidth="1"/>
    <col min="12565" max="12565" width="11.42578125" style="2" hidden="1" customWidth="1"/>
    <col min="12566" max="12800" width="11.42578125" style="2" hidden="1"/>
    <col min="12801" max="12801" width="21.140625" style="2" customWidth="1"/>
    <col min="12802" max="12802" width="30.42578125" style="2" customWidth="1"/>
    <col min="12803" max="12803" width="24.5703125" style="2" customWidth="1"/>
    <col min="12804" max="12804" width="15.7109375" style="2" customWidth="1"/>
    <col min="12805" max="12805" width="13.140625" style="2" customWidth="1"/>
    <col min="12806" max="12806" width="12.28515625" style="2" customWidth="1"/>
    <col min="12807" max="12807" width="25.5703125" style="2" customWidth="1"/>
    <col min="12808" max="12808" width="25.7109375" style="2" customWidth="1"/>
    <col min="12809" max="12809" width="24.28515625" style="2" customWidth="1"/>
    <col min="12810" max="12810" width="26.85546875" style="2" customWidth="1"/>
    <col min="12811" max="12811" width="16" style="2" customWidth="1"/>
    <col min="12812" max="12812" width="25.5703125" style="2" customWidth="1"/>
    <col min="12813" max="12813" width="43.28515625" style="2" customWidth="1"/>
    <col min="12814" max="12814" width="15.140625" style="2" customWidth="1"/>
    <col min="12815" max="12815" width="17.85546875" style="2" customWidth="1"/>
    <col min="12816" max="12816" width="27.28515625" style="2" customWidth="1"/>
    <col min="12817" max="12817" width="15.140625" style="2" customWidth="1"/>
    <col min="12818" max="12818" width="16.7109375" style="2" customWidth="1"/>
    <col min="12819" max="12819" width="23.5703125" style="2" customWidth="1"/>
    <col min="12820" max="12820" width="11.42578125" style="2" customWidth="1"/>
    <col min="12821" max="12821" width="11.42578125" style="2" hidden="1" customWidth="1"/>
    <col min="12822" max="13056" width="11.42578125" style="2" hidden="1"/>
    <col min="13057" max="13057" width="21.140625" style="2" customWidth="1"/>
    <col min="13058" max="13058" width="30.42578125" style="2" customWidth="1"/>
    <col min="13059" max="13059" width="24.5703125" style="2" customWidth="1"/>
    <col min="13060" max="13060" width="15.7109375" style="2" customWidth="1"/>
    <col min="13061" max="13061" width="13.140625" style="2" customWidth="1"/>
    <col min="13062" max="13062" width="12.28515625" style="2" customWidth="1"/>
    <col min="13063" max="13063" width="25.5703125" style="2" customWidth="1"/>
    <col min="13064" max="13064" width="25.7109375" style="2" customWidth="1"/>
    <col min="13065" max="13065" width="24.28515625" style="2" customWidth="1"/>
    <col min="13066" max="13066" width="26.85546875" style="2" customWidth="1"/>
    <col min="13067" max="13067" width="16" style="2" customWidth="1"/>
    <col min="13068" max="13068" width="25.5703125" style="2" customWidth="1"/>
    <col min="13069" max="13069" width="43.28515625" style="2" customWidth="1"/>
    <col min="13070" max="13070" width="15.140625" style="2" customWidth="1"/>
    <col min="13071" max="13071" width="17.85546875" style="2" customWidth="1"/>
    <col min="13072" max="13072" width="27.28515625" style="2" customWidth="1"/>
    <col min="13073" max="13073" width="15.140625" style="2" customWidth="1"/>
    <col min="13074" max="13074" width="16.7109375" style="2" customWidth="1"/>
    <col min="13075" max="13075" width="23.5703125" style="2" customWidth="1"/>
    <col min="13076" max="13076" width="11.42578125" style="2" customWidth="1"/>
    <col min="13077" max="13077" width="11.42578125" style="2" hidden="1" customWidth="1"/>
    <col min="13078" max="13312" width="11.42578125" style="2" hidden="1"/>
    <col min="13313" max="13313" width="21.140625" style="2" customWidth="1"/>
    <col min="13314" max="13314" width="30.42578125" style="2" customWidth="1"/>
    <col min="13315" max="13315" width="24.5703125" style="2" customWidth="1"/>
    <col min="13316" max="13316" width="15.7109375" style="2" customWidth="1"/>
    <col min="13317" max="13317" width="13.140625" style="2" customWidth="1"/>
    <col min="13318" max="13318" width="12.28515625" style="2" customWidth="1"/>
    <col min="13319" max="13319" width="25.5703125" style="2" customWidth="1"/>
    <col min="13320" max="13320" width="25.7109375" style="2" customWidth="1"/>
    <col min="13321" max="13321" width="24.28515625" style="2" customWidth="1"/>
    <col min="13322" max="13322" width="26.85546875" style="2" customWidth="1"/>
    <col min="13323" max="13323" width="16" style="2" customWidth="1"/>
    <col min="13324" max="13324" width="25.5703125" style="2" customWidth="1"/>
    <col min="13325" max="13325" width="43.28515625" style="2" customWidth="1"/>
    <col min="13326" max="13326" width="15.140625" style="2" customWidth="1"/>
    <col min="13327" max="13327" width="17.85546875" style="2" customWidth="1"/>
    <col min="13328" max="13328" width="27.28515625" style="2" customWidth="1"/>
    <col min="13329" max="13329" width="15.140625" style="2" customWidth="1"/>
    <col min="13330" max="13330" width="16.7109375" style="2" customWidth="1"/>
    <col min="13331" max="13331" width="23.5703125" style="2" customWidth="1"/>
    <col min="13332" max="13332" width="11.42578125" style="2" customWidth="1"/>
    <col min="13333" max="13333" width="11.42578125" style="2" hidden="1" customWidth="1"/>
    <col min="13334" max="13568" width="11.42578125" style="2" hidden="1"/>
    <col min="13569" max="13569" width="21.140625" style="2" customWidth="1"/>
    <col min="13570" max="13570" width="30.42578125" style="2" customWidth="1"/>
    <col min="13571" max="13571" width="24.5703125" style="2" customWidth="1"/>
    <col min="13572" max="13572" width="15.7109375" style="2" customWidth="1"/>
    <col min="13573" max="13573" width="13.140625" style="2" customWidth="1"/>
    <col min="13574" max="13574" width="12.28515625" style="2" customWidth="1"/>
    <col min="13575" max="13575" width="25.5703125" style="2" customWidth="1"/>
    <col min="13576" max="13576" width="25.7109375" style="2" customWidth="1"/>
    <col min="13577" max="13577" width="24.28515625" style="2" customWidth="1"/>
    <col min="13578" max="13578" width="26.85546875" style="2" customWidth="1"/>
    <col min="13579" max="13579" width="16" style="2" customWidth="1"/>
    <col min="13580" max="13580" width="25.5703125" style="2" customWidth="1"/>
    <col min="13581" max="13581" width="43.28515625" style="2" customWidth="1"/>
    <col min="13582" max="13582" width="15.140625" style="2" customWidth="1"/>
    <col min="13583" max="13583" width="17.85546875" style="2" customWidth="1"/>
    <col min="13584" max="13584" width="27.28515625" style="2" customWidth="1"/>
    <col min="13585" max="13585" width="15.140625" style="2" customWidth="1"/>
    <col min="13586" max="13586" width="16.7109375" style="2" customWidth="1"/>
    <col min="13587" max="13587" width="23.5703125" style="2" customWidth="1"/>
    <col min="13588" max="13588" width="11.42578125" style="2" customWidth="1"/>
    <col min="13589" max="13589" width="11.42578125" style="2" hidden="1" customWidth="1"/>
    <col min="13590" max="13824" width="11.42578125" style="2" hidden="1"/>
    <col min="13825" max="13825" width="21.140625" style="2" customWidth="1"/>
    <col min="13826" max="13826" width="30.42578125" style="2" customWidth="1"/>
    <col min="13827" max="13827" width="24.5703125" style="2" customWidth="1"/>
    <col min="13828" max="13828" width="15.7109375" style="2" customWidth="1"/>
    <col min="13829" max="13829" width="13.140625" style="2" customWidth="1"/>
    <col min="13830" max="13830" width="12.28515625" style="2" customWidth="1"/>
    <col min="13831" max="13831" width="25.5703125" style="2" customWidth="1"/>
    <col min="13832" max="13832" width="25.7109375" style="2" customWidth="1"/>
    <col min="13833" max="13833" width="24.28515625" style="2" customWidth="1"/>
    <col min="13834" max="13834" width="26.85546875" style="2" customWidth="1"/>
    <col min="13835" max="13835" width="16" style="2" customWidth="1"/>
    <col min="13836" max="13836" width="25.5703125" style="2" customWidth="1"/>
    <col min="13837" max="13837" width="43.28515625" style="2" customWidth="1"/>
    <col min="13838" max="13838" width="15.140625" style="2" customWidth="1"/>
    <col min="13839" max="13839" width="17.85546875" style="2" customWidth="1"/>
    <col min="13840" max="13840" width="27.28515625" style="2" customWidth="1"/>
    <col min="13841" max="13841" width="15.140625" style="2" customWidth="1"/>
    <col min="13842" max="13842" width="16.7109375" style="2" customWidth="1"/>
    <col min="13843" max="13843" width="23.5703125" style="2" customWidth="1"/>
    <col min="13844" max="13844" width="11.42578125" style="2" customWidth="1"/>
    <col min="13845" max="13845" width="11.42578125" style="2" hidden="1" customWidth="1"/>
    <col min="13846" max="14080" width="11.42578125" style="2" hidden="1"/>
    <col min="14081" max="14081" width="21.140625" style="2" customWidth="1"/>
    <col min="14082" max="14082" width="30.42578125" style="2" customWidth="1"/>
    <col min="14083" max="14083" width="24.5703125" style="2" customWidth="1"/>
    <col min="14084" max="14084" width="15.7109375" style="2" customWidth="1"/>
    <col min="14085" max="14085" width="13.140625" style="2" customWidth="1"/>
    <col min="14086" max="14086" width="12.28515625" style="2" customWidth="1"/>
    <col min="14087" max="14087" width="25.5703125" style="2" customWidth="1"/>
    <col min="14088" max="14088" width="25.7109375" style="2" customWidth="1"/>
    <col min="14089" max="14089" width="24.28515625" style="2" customWidth="1"/>
    <col min="14090" max="14090" width="26.85546875" style="2" customWidth="1"/>
    <col min="14091" max="14091" width="16" style="2" customWidth="1"/>
    <col min="14092" max="14092" width="25.5703125" style="2" customWidth="1"/>
    <col min="14093" max="14093" width="43.28515625" style="2" customWidth="1"/>
    <col min="14094" max="14094" width="15.140625" style="2" customWidth="1"/>
    <col min="14095" max="14095" width="17.85546875" style="2" customWidth="1"/>
    <col min="14096" max="14096" width="27.28515625" style="2" customWidth="1"/>
    <col min="14097" max="14097" width="15.140625" style="2" customWidth="1"/>
    <col min="14098" max="14098" width="16.7109375" style="2" customWidth="1"/>
    <col min="14099" max="14099" width="23.5703125" style="2" customWidth="1"/>
    <col min="14100" max="14100" width="11.42578125" style="2" customWidth="1"/>
    <col min="14101" max="14101" width="11.42578125" style="2" hidden="1" customWidth="1"/>
    <col min="14102" max="14336" width="11.42578125" style="2" hidden="1"/>
    <col min="14337" max="14337" width="21.140625" style="2" customWidth="1"/>
    <col min="14338" max="14338" width="30.42578125" style="2" customWidth="1"/>
    <col min="14339" max="14339" width="24.5703125" style="2" customWidth="1"/>
    <col min="14340" max="14340" width="15.7109375" style="2" customWidth="1"/>
    <col min="14341" max="14341" width="13.140625" style="2" customWidth="1"/>
    <col min="14342" max="14342" width="12.28515625" style="2" customWidth="1"/>
    <col min="14343" max="14343" width="25.5703125" style="2" customWidth="1"/>
    <col min="14344" max="14344" width="25.7109375" style="2" customWidth="1"/>
    <col min="14345" max="14345" width="24.28515625" style="2" customWidth="1"/>
    <col min="14346" max="14346" width="26.85546875" style="2" customWidth="1"/>
    <col min="14347" max="14347" width="16" style="2" customWidth="1"/>
    <col min="14348" max="14348" width="25.5703125" style="2" customWidth="1"/>
    <col min="14349" max="14349" width="43.28515625" style="2" customWidth="1"/>
    <col min="14350" max="14350" width="15.140625" style="2" customWidth="1"/>
    <col min="14351" max="14351" width="17.85546875" style="2" customWidth="1"/>
    <col min="14352" max="14352" width="27.28515625" style="2" customWidth="1"/>
    <col min="14353" max="14353" width="15.140625" style="2" customWidth="1"/>
    <col min="14354" max="14354" width="16.7109375" style="2" customWidth="1"/>
    <col min="14355" max="14355" width="23.5703125" style="2" customWidth="1"/>
    <col min="14356" max="14356" width="11.42578125" style="2" customWidth="1"/>
    <col min="14357" max="14357" width="11.42578125" style="2" hidden="1" customWidth="1"/>
    <col min="14358" max="14592" width="11.42578125" style="2" hidden="1"/>
    <col min="14593" max="14593" width="21.140625" style="2" customWidth="1"/>
    <col min="14594" max="14594" width="30.42578125" style="2" customWidth="1"/>
    <col min="14595" max="14595" width="24.5703125" style="2" customWidth="1"/>
    <col min="14596" max="14596" width="15.7109375" style="2" customWidth="1"/>
    <col min="14597" max="14597" width="13.140625" style="2" customWidth="1"/>
    <col min="14598" max="14598" width="12.28515625" style="2" customWidth="1"/>
    <col min="14599" max="14599" width="25.5703125" style="2" customWidth="1"/>
    <col min="14600" max="14600" width="25.7109375" style="2" customWidth="1"/>
    <col min="14601" max="14601" width="24.28515625" style="2" customWidth="1"/>
    <col min="14602" max="14602" width="26.85546875" style="2" customWidth="1"/>
    <col min="14603" max="14603" width="16" style="2" customWidth="1"/>
    <col min="14604" max="14604" width="25.5703125" style="2" customWidth="1"/>
    <col min="14605" max="14605" width="43.28515625" style="2" customWidth="1"/>
    <col min="14606" max="14606" width="15.140625" style="2" customWidth="1"/>
    <col min="14607" max="14607" width="17.85546875" style="2" customWidth="1"/>
    <col min="14608" max="14608" width="27.28515625" style="2" customWidth="1"/>
    <col min="14609" max="14609" width="15.140625" style="2" customWidth="1"/>
    <col min="14610" max="14610" width="16.7109375" style="2" customWidth="1"/>
    <col min="14611" max="14611" width="23.5703125" style="2" customWidth="1"/>
    <col min="14612" max="14612" width="11.42578125" style="2" customWidth="1"/>
    <col min="14613" max="14613" width="11.42578125" style="2" hidden="1" customWidth="1"/>
    <col min="14614" max="14848" width="11.42578125" style="2" hidden="1"/>
    <col min="14849" max="14849" width="21.140625" style="2" customWidth="1"/>
    <col min="14850" max="14850" width="30.42578125" style="2" customWidth="1"/>
    <col min="14851" max="14851" width="24.5703125" style="2" customWidth="1"/>
    <col min="14852" max="14852" width="15.7109375" style="2" customWidth="1"/>
    <col min="14853" max="14853" width="13.140625" style="2" customWidth="1"/>
    <col min="14854" max="14854" width="12.28515625" style="2" customWidth="1"/>
    <col min="14855" max="14855" width="25.5703125" style="2" customWidth="1"/>
    <col min="14856" max="14856" width="25.7109375" style="2" customWidth="1"/>
    <col min="14857" max="14857" width="24.28515625" style="2" customWidth="1"/>
    <col min="14858" max="14858" width="26.85546875" style="2" customWidth="1"/>
    <col min="14859" max="14859" width="16" style="2" customWidth="1"/>
    <col min="14860" max="14860" width="25.5703125" style="2" customWidth="1"/>
    <col min="14861" max="14861" width="43.28515625" style="2" customWidth="1"/>
    <col min="14862" max="14862" width="15.140625" style="2" customWidth="1"/>
    <col min="14863" max="14863" width="17.85546875" style="2" customWidth="1"/>
    <col min="14864" max="14864" width="27.28515625" style="2" customWidth="1"/>
    <col min="14865" max="14865" width="15.140625" style="2" customWidth="1"/>
    <col min="14866" max="14866" width="16.7109375" style="2" customWidth="1"/>
    <col min="14867" max="14867" width="23.5703125" style="2" customWidth="1"/>
    <col min="14868" max="14868" width="11.42578125" style="2" customWidth="1"/>
    <col min="14869" max="14869" width="11.42578125" style="2" hidden="1" customWidth="1"/>
    <col min="14870" max="15104" width="11.42578125" style="2" hidden="1"/>
    <col min="15105" max="15105" width="21.140625" style="2" customWidth="1"/>
    <col min="15106" max="15106" width="30.42578125" style="2" customWidth="1"/>
    <col min="15107" max="15107" width="24.5703125" style="2" customWidth="1"/>
    <col min="15108" max="15108" width="15.7109375" style="2" customWidth="1"/>
    <col min="15109" max="15109" width="13.140625" style="2" customWidth="1"/>
    <col min="15110" max="15110" width="12.28515625" style="2" customWidth="1"/>
    <col min="15111" max="15111" width="25.5703125" style="2" customWidth="1"/>
    <col min="15112" max="15112" width="25.7109375" style="2" customWidth="1"/>
    <col min="15113" max="15113" width="24.28515625" style="2" customWidth="1"/>
    <col min="15114" max="15114" width="26.85546875" style="2" customWidth="1"/>
    <col min="15115" max="15115" width="16" style="2" customWidth="1"/>
    <col min="15116" max="15116" width="25.5703125" style="2" customWidth="1"/>
    <col min="15117" max="15117" width="43.28515625" style="2" customWidth="1"/>
    <col min="15118" max="15118" width="15.140625" style="2" customWidth="1"/>
    <col min="15119" max="15119" width="17.85546875" style="2" customWidth="1"/>
    <col min="15120" max="15120" width="27.28515625" style="2" customWidth="1"/>
    <col min="15121" max="15121" width="15.140625" style="2" customWidth="1"/>
    <col min="15122" max="15122" width="16.7109375" style="2" customWidth="1"/>
    <col min="15123" max="15123" width="23.5703125" style="2" customWidth="1"/>
    <col min="15124" max="15124" width="11.42578125" style="2" customWidth="1"/>
    <col min="15125" max="15125" width="11.42578125" style="2" hidden="1" customWidth="1"/>
    <col min="15126" max="15360" width="11.42578125" style="2" hidden="1"/>
    <col min="15361" max="15361" width="21.140625" style="2" customWidth="1"/>
    <col min="15362" max="15362" width="30.42578125" style="2" customWidth="1"/>
    <col min="15363" max="15363" width="24.5703125" style="2" customWidth="1"/>
    <col min="15364" max="15364" width="15.7109375" style="2" customWidth="1"/>
    <col min="15365" max="15365" width="13.140625" style="2" customWidth="1"/>
    <col min="15366" max="15366" width="12.28515625" style="2" customWidth="1"/>
    <col min="15367" max="15367" width="25.5703125" style="2" customWidth="1"/>
    <col min="15368" max="15368" width="25.7109375" style="2" customWidth="1"/>
    <col min="15369" max="15369" width="24.28515625" style="2" customWidth="1"/>
    <col min="15370" max="15370" width="26.85546875" style="2" customWidth="1"/>
    <col min="15371" max="15371" width="16" style="2" customWidth="1"/>
    <col min="15372" max="15372" width="25.5703125" style="2" customWidth="1"/>
    <col min="15373" max="15373" width="43.28515625" style="2" customWidth="1"/>
    <col min="15374" max="15374" width="15.140625" style="2" customWidth="1"/>
    <col min="15375" max="15375" width="17.85546875" style="2" customWidth="1"/>
    <col min="15376" max="15376" width="27.28515625" style="2" customWidth="1"/>
    <col min="15377" max="15377" width="15.140625" style="2" customWidth="1"/>
    <col min="15378" max="15378" width="16.7109375" style="2" customWidth="1"/>
    <col min="15379" max="15379" width="23.5703125" style="2" customWidth="1"/>
    <col min="15380" max="15380" width="11.42578125" style="2" customWidth="1"/>
    <col min="15381" max="15381" width="11.42578125" style="2" hidden="1" customWidth="1"/>
    <col min="15382" max="15616" width="11.42578125" style="2" hidden="1"/>
    <col min="15617" max="15617" width="21.140625" style="2" customWidth="1"/>
    <col min="15618" max="15618" width="30.42578125" style="2" customWidth="1"/>
    <col min="15619" max="15619" width="24.5703125" style="2" customWidth="1"/>
    <col min="15620" max="15620" width="15.7109375" style="2" customWidth="1"/>
    <col min="15621" max="15621" width="13.140625" style="2" customWidth="1"/>
    <col min="15622" max="15622" width="12.28515625" style="2" customWidth="1"/>
    <col min="15623" max="15623" width="25.5703125" style="2" customWidth="1"/>
    <col min="15624" max="15624" width="25.7109375" style="2" customWidth="1"/>
    <col min="15625" max="15625" width="24.28515625" style="2" customWidth="1"/>
    <col min="15626" max="15626" width="26.85546875" style="2" customWidth="1"/>
    <col min="15627" max="15627" width="16" style="2" customWidth="1"/>
    <col min="15628" max="15628" width="25.5703125" style="2" customWidth="1"/>
    <col min="15629" max="15629" width="43.28515625" style="2" customWidth="1"/>
    <col min="15630" max="15630" width="15.140625" style="2" customWidth="1"/>
    <col min="15631" max="15631" width="17.85546875" style="2" customWidth="1"/>
    <col min="15632" max="15632" width="27.28515625" style="2" customWidth="1"/>
    <col min="15633" max="15633" width="15.140625" style="2" customWidth="1"/>
    <col min="15634" max="15634" width="16.7109375" style="2" customWidth="1"/>
    <col min="15635" max="15635" width="23.5703125" style="2" customWidth="1"/>
    <col min="15636" max="15636" width="11.42578125" style="2" customWidth="1"/>
    <col min="15637" max="15637" width="11.42578125" style="2" hidden="1" customWidth="1"/>
    <col min="15638" max="15872" width="11.42578125" style="2" hidden="1"/>
    <col min="15873" max="15873" width="21.140625" style="2" customWidth="1"/>
    <col min="15874" max="15874" width="30.42578125" style="2" customWidth="1"/>
    <col min="15875" max="15875" width="24.5703125" style="2" customWidth="1"/>
    <col min="15876" max="15876" width="15.7109375" style="2" customWidth="1"/>
    <col min="15877" max="15877" width="13.140625" style="2" customWidth="1"/>
    <col min="15878" max="15878" width="12.28515625" style="2" customWidth="1"/>
    <col min="15879" max="15879" width="25.5703125" style="2" customWidth="1"/>
    <col min="15880" max="15880" width="25.7109375" style="2" customWidth="1"/>
    <col min="15881" max="15881" width="24.28515625" style="2" customWidth="1"/>
    <col min="15882" max="15882" width="26.85546875" style="2" customWidth="1"/>
    <col min="15883" max="15883" width="16" style="2" customWidth="1"/>
    <col min="15884" max="15884" width="25.5703125" style="2" customWidth="1"/>
    <col min="15885" max="15885" width="43.28515625" style="2" customWidth="1"/>
    <col min="15886" max="15886" width="15.140625" style="2" customWidth="1"/>
    <col min="15887" max="15887" width="17.85546875" style="2" customWidth="1"/>
    <col min="15888" max="15888" width="27.28515625" style="2" customWidth="1"/>
    <col min="15889" max="15889" width="15.140625" style="2" customWidth="1"/>
    <col min="15890" max="15890" width="16.7109375" style="2" customWidth="1"/>
    <col min="15891" max="15891" width="23.5703125" style="2" customWidth="1"/>
    <col min="15892" max="15892" width="11.42578125" style="2" customWidth="1"/>
    <col min="15893" max="15893" width="11.42578125" style="2" hidden="1" customWidth="1"/>
    <col min="15894" max="16128" width="11.42578125" style="2" hidden="1"/>
    <col min="16129" max="16129" width="21.140625" style="2" customWidth="1"/>
    <col min="16130" max="16130" width="30.42578125" style="2" customWidth="1"/>
    <col min="16131" max="16131" width="24.5703125" style="2" customWidth="1"/>
    <col min="16132" max="16132" width="15.7109375" style="2" customWidth="1"/>
    <col min="16133" max="16133" width="13.140625" style="2" customWidth="1"/>
    <col min="16134" max="16134" width="12.28515625" style="2" customWidth="1"/>
    <col min="16135" max="16135" width="25.5703125" style="2" customWidth="1"/>
    <col min="16136" max="16136" width="25.7109375" style="2" customWidth="1"/>
    <col min="16137" max="16137" width="24.28515625" style="2" customWidth="1"/>
    <col min="16138" max="16138" width="26.85546875" style="2" customWidth="1"/>
    <col min="16139" max="16139" width="16" style="2" customWidth="1"/>
    <col min="16140" max="16140" width="25.5703125" style="2" customWidth="1"/>
    <col min="16141" max="16141" width="43.28515625" style="2" customWidth="1"/>
    <col min="16142" max="16142" width="15.140625" style="2" customWidth="1"/>
    <col min="16143" max="16143" width="17.85546875" style="2" customWidth="1"/>
    <col min="16144" max="16144" width="27.28515625" style="2" customWidth="1"/>
    <col min="16145" max="16145" width="15.140625" style="2" customWidth="1"/>
    <col min="16146" max="16146" width="16.7109375" style="2" customWidth="1"/>
    <col min="16147" max="16147" width="23.5703125" style="2" customWidth="1"/>
    <col min="16148" max="16148" width="11.42578125" style="2" customWidth="1"/>
    <col min="16149" max="16149" width="11.42578125" style="2" hidden="1" customWidth="1"/>
    <col min="16150" max="16384" width="11.42578125" style="2" hidden="1"/>
  </cols>
  <sheetData>
    <row r="1" spans="1:19" ht="21.6" customHeight="1" thickBot="1" x14ac:dyDescent="0.3"/>
    <row r="2" spans="1:19" s="362" customFormat="1" ht="13.5" thickBot="1" x14ac:dyDescent="0.3">
      <c r="A2" s="1070" t="s">
        <v>0</v>
      </c>
      <c r="B2" s="1071"/>
      <c r="C2" s="1071"/>
      <c r="D2" s="1071"/>
      <c r="E2" s="1071"/>
      <c r="F2" s="1071"/>
      <c r="G2" s="1071"/>
      <c r="H2" s="1071"/>
      <c r="I2" s="1071"/>
      <c r="J2" s="1071"/>
      <c r="K2" s="1071"/>
      <c r="L2" s="1071"/>
      <c r="M2" s="1071"/>
      <c r="N2" s="1071"/>
      <c r="O2" s="1071"/>
      <c r="P2" s="1071"/>
      <c r="Q2" s="1071"/>
      <c r="R2" s="1071"/>
      <c r="S2" s="1072"/>
    </row>
    <row r="3" spans="1:19" s="362" customFormat="1" ht="13.5" thickBot="1" x14ac:dyDescent="0.3">
      <c r="A3" s="1070" t="s">
        <v>531</v>
      </c>
      <c r="B3" s="1071"/>
      <c r="C3" s="1071"/>
      <c r="D3" s="1071"/>
      <c r="E3" s="1071"/>
      <c r="F3" s="1071"/>
      <c r="G3" s="1071"/>
      <c r="H3" s="1071"/>
      <c r="I3" s="1071"/>
      <c r="J3" s="1071"/>
      <c r="K3" s="1071"/>
      <c r="L3" s="1071"/>
      <c r="M3" s="1071"/>
      <c r="N3" s="1071"/>
      <c r="O3" s="1071"/>
      <c r="P3" s="1071"/>
      <c r="Q3" s="1071"/>
      <c r="R3" s="1071"/>
      <c r="S3" s="1072"/>
    </row>
    <row r="4" spans="1:19" s="362" customFormat="1" ht="13.5" thickBot="1" x14ac:dyDescent="0.3">
      <c r="A4" s="786" t="s">
        <v>1414</v>
      </c>
      <c r="B4" s="787"/>
      <c r="C4" s="787"/>
      <c r="D4" s="787"/>
      <c r="E4" s="787"/>
      <c r="F4" s="787"/>
      <c r="G4" s="786" t="s">
        <v>560</v>
      </c>
      <c r="H4" s="787"/>
      <c r="I4" s="787"/>
      <c r="J4" s="787"/>
      <c r="K4" s="787"/>
      <c r="L4" s="788"/>
      <c r="M4" s="786" t="s">
        <v>3</v>
      </c>
      <c r="N4" s="788"/>
      <c r="O4" s="786" t="s">
        <v>170</v>
      </c>
      <c r="P4" s="787"/>
      <c r="Q4" s="787"/>
      <c r="R4" s="787"/>
      <c r="S4" s="788"/>
    </row>
    <row r="5" spans="1:19" s="229" customFormat="1" ht="13.5" thickBot="1" x14ac:dyDescent="0.3">
      <c r="A5" s="786" t="s">
        <v>5</v>
      </c>
      <c r="B5" s="787"/>
      <c r="C5" s="787"/>
      <c r="D5" s="787"/>
      <c r="E5" s="787"/>
      <c r="F5" s="788"/>
      <c r="G5" s="786" t="s">
        <v>6</v>
      </c>
      <c r="H5" s="787"/>
      <c r="I5" s="787"/>
      <c r="J5" s="787"/>
      <c r="K5" s="787"/>
      <c r="L5" s="787"/>
      <c r="M5" s="788"/>
      <c r="N5" s="785" t="s">
        <v>7</v>
      </c>
      <c r="O5" s="785"/>
      <c r="P5" s="785"/>
      <c r="Q5" s="785"/>
      <c r="R5" s="785"/>
      <c r="S5" s="785"/>
    </row>
    <row r="6" spans="1:19" s="229" customFormat="1" ht="22.15" customHeight="1" thickBot="1" x14ac:dyDescent="0.3">
      <c r="A6" s="785" t="s">
        <v>68</v>
      </c>
      <c r="B6" s="785" t="s">
        <v>535</v>
      </c>
      <c r="C6" s="785" t="s">
        <v>10</v>
      </c>
      <c r="D6" s="785" t="s">
        <v>11</v>
      </c>
      <c r="E6" s="785" t="s">
        <v>536</v>
      </c>
      <c r="F6" s="924" t="s">
        <v>172</v>
      </c>
      <c r="G6" s="785" t="s">
        <v>9</v>
      </c>
      <c r="H6" s="785" t="s">
        <v>14</v>
      </c>
      <c r="I6" s="812" t="s">
        <v>537</v>
      </c>
      <c r="J6" s="812" t="s">
        <v>744</v>
      </c>
      <c r="K6" s="924" t="s">
        <v>1182</v>
      </c>
      <c r="L6" s="815" t="s">
        <v>18</v>
      </c>
      <c r="M6" s="943" t="s">
        <v>19</v>
      </c>
      <c r="N6" s="785" t="s">
        <v>176</v>
      </c>
      <c r="O6" s="811" t="s">
        <v>74</v>
      </c>
      <c r="P6" s="811" t="s">
        <v>178</v>
      </c>
      <c r="Q6" s="924" t="s">
        <v>1182</v>
      </c>
      <c r="R6" s="785" t="s">
        <v>24</v>
      </c>
      <c r="S6" s="785" t="s">
        <v>25</v>
      </c>
    </row>
    <row r="7" spans="1:19" s="229" customFormat="1" ht="22.15" customHeight="1" thickBot="1" x14ac:dyDescent="0.3">
      <c r="A7" s="785"/>
      <c r="B7" s="785"/>
      <c r="C7" s="785"/>
      <c r="D7" s="785"/>
      <c r="E7" s="785"/>
      <c r="F7" s="924"/>
      <c r="G7" s="785"/>
      <c r="H7" s="785"/>
      <c r="I7" s="812"/>
      <c r="J7" s="812"/>
      <c r="K7" s="924"/>
      <c r="L7" s="815"/>
      <c r="M7" s="944"/>
      <c r="N7" s="785"/>
      <c r="O7" s="811"/>
      <c r="P7" s="811"/>
      <c r="Q7" s="924"/>
      <c r="R7" s="785"/>
      <c r="S7" s="785"/>
    </row>
    <row r="8" spans="1:19" ht="276.60000000000002" customHeight="1" x14ac:dyDescent="0.25">
      <c r="A8" s="1074" t="s">
        <v>1415</v>
      </c>
      <c r="B8" s="178" t="s">
        <v>1416</v>
      </c>
      <c r="C8" s="170" t="s">
        <v>1417</v>
      </c>
      <c r="D8" s="363">
        <v>12</v>
      </c>
      <c r="E8" s="363">
        <v>11</v>
      </c>
      <c r="F8" s="364">
        <f t="shared" ref="F8:F14" si="0">+E8/D8</f>
        <v>0.91666666666666663</v>
      </c>
      <c r="G8" s="889" t="s">
        <v>1418</v>
      </c>
      <c r="H8" s="1083" t="s">
        <v>147</v>
      </c>
      <c r="I8" s="940">
        <v>255773354</v>
      </c>
      <c r="J8" s="940">
        <v>255773354</v>
      </c>
      <c r="K8" s="1104">
        <f>J8/I8</f>
        <v>1</v>
      </c>
      <c r="L8" s="889" t="s">
        <v>1419</v>
      </c>
      <c r="M8" s="64" t="s">
        <v>1420</v>
      </c>
      <c r="N8" s="1098">
        <v>27</v>
      </c>
      <c r="O8" s="1100">
        <v>255773354</v>
      </c>
      <c r="P8" s="940">
        <f>J8</f>
        <v>255773354</v>
      </c>
      <c r="Q8" s="1102">
        <f>+P8/O8</f>
        <v>1</v>
      </c>
      <c r="R8" s="901" t="s">
        <v>33</v>
      </c>
      <c r="S8" s="1081" t="s">
        <v>1421</v>
      </c>
    </row>
    <row r="9" spans="1:19" ht="184.15" customHeight="1" x14ac:dyDescent="0.25">
      <c r="A9" s="1074"/>
      <c r="B9" s="173" t="s">
        <v>1422</v>
      </c>
      <c r="C9" s="172" t="s">
        <v>1423</v>
      </c>
      <c r="D9" s="365">
        <v>12</v>
      </c>
      <c r="E9" s="365">
        <v>11</v>
      </c>
      <c r="F9" s="366">
        <f t="shared" si="0"/>
        <v>0.91666666666666663</v>
      </c>
      <c r="G9" s="889"/>
      <c r="H9" s="1084"/>
      <c r="I9" s="940"/>
      <c r="J9" s="940"/>
      <c r="K9" s="1104"/>
      <c r="L9" s="889"/>
      <c r="M9" s="191" t="s">
        <v>1424</v>
      </c>
      <c r="N9" s="1098"/>
      <c r="O9" s="1101"/>
      <c r="P9" s="940"/>
      <c r="Q9" s="1102"/>
      <c r="R9" s="901"/>
      <c r="S9" s="898"/>
    </row>
    <row r="10" spans="1:19" ht="178.5" x14ac:dyDescent="0.25">
      <c r="A10" s="1074"/>
      <c r="B10" s="173" t="s">
        <v>1425</v>
      </c>
      <c r="C10" s="172" t="s">
        <v>1426</v>
      </c>
      <c r="D10" s="365">
        <v>1</v>
      </c>
      <c r="E10" s="365">
        <v>1</v>
      </c>
      <c r="F10" s="366">
        <f t="shared" si="0"/>
        <v>1</v>
      </c>
      <c r="G10" s="889"/>
      <c r="H10" s="1082" t="s">
        <v>298</v>
      </c>
      <c r="I10" s="940"/>
      <c r="J10" s="940"/>
      <c r="K10" s="1104"/>
      <c r="L10" s="889"/>
      <c r="M10" s="191" t="s">
        <v>1427</v>
      </c>
      <c r="N10" s="1098"/>
      <c r="O10" s="1101"/>
      <c r="P10" s="940"/>
      <c r="Q10" s="1102"/>
      <c r="R10" s="901"/>
      <c r="S10" s="898"/>
    </row>
    <row r="11" spans="1:19" ht="242.25" x14ac:dyDescent="0.25">
      <c r="A11" s="1075"/>
      <c r="B11" s="173" t="s">
        <v>1428</v>
      </c>
      <c r="C11" s="172" t="s">
        <v>1429</v>
      </c>
      <c r="D11" s="365">
        <v>12</v>
      </c>
      <c r="E11" s="365">
        <v>12</v>
      </c>
      <c r="F11" s="366">
        <f t="shared" si="0"/>
        <v>1</v>
      </c>
      <c r="G11" s="889"/>
      <c r="H11" s="1083"/>
      <c r="I11" s="1100"/>
      <c r="J11" s="1100"/>
      <c r="K11" s="1105"/>
      <c r="L11" s="889"/>
      <c r="M11" s="191" t="s">
        <v>1430</v>
      </c>
      <c r="N11" s="1099"/>
      <c r="O11" s="1101"/>
      <c r="P11" s="940"/>
      <c r="Q11" s="1103"/>
      <c r="R11" s="902"/>
      <c r="S11" s="899"/>
    </row>
    <row r="12" spans="1:19" s="372" customFormat="1" ht="84.6" customHeight="1" x14ac:dyDescent="0.25">
      <c r="A12" s="367" t="s">
        <v>1431</v>
      </c>
      <c r="B12" s="190" t="s">
        <v>1432</v>
      </c>
      <c r="C12" s="95" t="s">
        <v>1433</v>
      </c>
      <c r="D12" s="194">
        <v>11</v>
      </c>
      <c r="E12" s="194">
        <v>11</v>
      </c>
      <c r="F12" s="366">
        <f t="shared" si="0"/>
        <v>1</v>
      </c>
      <c r="G12" s="889"/>
      <c r="H12" s="1083"/>
      <c r="I12" s="368">
        <v>28640000</v>
      </c>
      <c r="J12" s="368">
        <v>28640000</v>
      </c>
      <c r="K12" s="366">
        <f>J12/I12</f>
        <v>1</v>
      </c>
      <c r="L12" s="95" t="s">
        <v>1434</v>
      </c>
      <c r="M12" s="1085" t="s">
        <v>1435</v>
      </c>
      <c r="N12" s="369">
        <v>6</v>
      </c>
      <c r="O12" s="370">
        <v>28640000</v>
      </c>
      <c r="P12" s="371">
        <f>J12</f>
        <v>28640000</v>
      </c>
      <c r="Q12" s="192">
        <f>P12/O12</f>
        <v>1</v>
      </c>
      <c r="R12" s="93" t="s">
        <v>33</v>
      </c>
      <c r="S12" s="530" t="s">
        <v>1421</v>
      </c>
    </row>
    <row r="13" spans="1:19" s="372" customFormat="1" ht="84.6" customHeight="1" x14ac:dyDescent="0.25">
      <c r="A13" s="367" t="s">
        <v>1436</v>
      </c>
      <c r="B13" s="190" t="s">
        <v>1437</v>
      </c>
      <c r="C13" s="95" t="s">
        <v>1438</v>
      </c>
      <c r="D13" s="194">
        <v>12</v>
      </c>
      <c r="E13" s="194">
        <v>11</v>
      </c>
      <c r="F13" s="366">
        <f t="shared" si="0"/>
        <v>0.91666666666666663</v>
      </c>
      <c r="G13" s="890"/>
      <c r="H13" s="1084"/>
      <c r="I13" s="373">
        <v>18559999</v>
      </c>
      <c r="J13" s="373">
        <v>18559999</v>
      </c>
      <c r="K13" s="366">
        <f>J13/I13</f>
        <v>1</v>
      </c>
      <c r="L13" s="95" t="s">
        <v>1439</v>
      </c>
      <c r="M13" s="1086"/>
      <c r="N13" s="374">
        <v>3</v>
      </c>
      <c r="O13" s="371">
        <v>18559999</v>
      </c>
      <c r="P13" s="371">
        <f>J13</f>
        <v>18559999</v>
      </c>
      <c r="Q13" s="375">
        <f>P13/O13</f>
        <v>1</v>
      </c>
      <c r="R13" s="93" t="s">
        <v>33</v>
      </c>
      <c r="S13" s="530" t="s">
        <v>1421</v>
      </c>
    </row>
    <row r="14" spans="1:19" ht="74.45" customHeight="1" x14ac:dyDescent="0.25">
      <c r="A14" s="1087" t="s">
        <v>1440</v>
      </c>
      <c r="B14" s="900" t="s">
        <v>1441</v>
      </c>
      <c r="C14" s="826" t="s">
        <v>1442</v>
      </c>
      <c r="D14" s="1088">
        <v>1</v>
      </c>
      <c r="E14" s="1091">
        <v>0.9</v>
      </c>
      <c r="F14" s="1094">
        <f t="shared" si="0"/>
        <v>0.9</v>
      </c>
      <c r="G14" s="1085" t="s">
        <v>1443</v>
      </c>
      <c r="H14" s="187" t="s">
        <v>1444</v>
      </c>
      <c r="I14" s="1113">
        <v>168489996</v>
      </c>
      <c r="J14" s="1113">
        <v>168489996</v>
      </c>
      <c r="K14" s="933">
        <f>J14/I14</f>
        <v>1</v>
      </c>
      <c r="L14" s="1085" t="s">
        <v>1445</v>
      </c>
      <c r="M14" s="1085" t="s">
        <v>1446</v>
      </c>
      <c r="N14" s="1115">
        <v>19</v>
      </c>
      <c r="O14" s="1106">
        <v>168489996</v>
      </c>
      <c r="P14" s="1109">
        <f>J14</f>
        <v>168489996</v>
      </c>
      <c r="Q14" s="1112">
        <f>+P14/O14</f>
        <v>1</v>
      </c>
      <c r="R14" s="900" t="s">
        <v>33</v>
      </c>
      <c r="S14" s="897" t="s">
        <v>1421</v>
      </c>
    </row>
    <row r="15" spans="1:19" ht="74.45" customHeight="1" x14ac:dyDescent="0.25">
      <c r="A15" s="1074"/>
      <c r="B15" s="901"/>
      <c r="C15" s="820"/>
      <c r="D15" s="1089"/>
      <c r="E15" s="1092"/>
      <c r="F15" s="1095"/>
      <c r="G15" s="1097"/>
      <c r="H15" s="376" t="s">
        <v>298</v>
      </c>
      <c r="I15" s="940"/>
      <c r="J15" s="940"/>
      <c r="K15" s="934"/>
      <c r="L15" s="1097"/>
      <c r="M15" s="1097"/>
      <c r="N15" s="1098"/>
      <c r="O15" s="1107"/>
      <c r="P15" s="1110"/>
      <c r="Q15" s="1102"/>
      <c r="R15" s="901"/>
      <c r="S15" s="898"/>
    </row>
    <row r="16" spans="1:19" ht="76.150000000000006" customHeight="1" x14ac:dyDescent="0.25">
      <c r="A16" s="1075"/>
      <c r="B16" s="902"/>
      <c r="C16" s="821"/>
      <c r="D16" s="1090"/>
      <c r="E16" s="1093"/>
      <c r="F16" s="1096"/>
      <c r="G16" s="1086"/>
      <c r="H16" s="173" t="s">
        <v>1000</v>
      </c>
      <c r="I16" s="1100"/>
      <c r="J16" s="1100"/>
      <c r="K16" s="1114"/>
      <c r="L16" s="1086"/>
      <c r="M16" s="1086"/>
      <c r="N16" s="1099"/>
      <c r="O16" s="1108"/>
      <c r="P16" s="1111"/>
      <c r="Q16" s="1103"/>
      <c r="R16" s="902"/>
      <c r="S16" s="899"/>
    </row>
    <row r="17" spans="1:19" ht="210" customHeight="1" x14ac:dyDescent="0.25">
      <c r="A17" s="176" t="s">
        <v>1447</v>
      </c>
      <c r="B17" s="173" t="s">
        <v>1448</v>
      </c>
      <c r="C17" s="172" t="s">
        <v>1449</v>
      </c>
      <c r="D17" s="184">
        <v>1</v>
      </c>
      <c r="E17" s="204">
        <v>1</v>
      </c>
      <c r="F17" s="378">
        <f>+E17/D17</f>
        <v>1</v>
      </c>
      <c r="G17" s="191" t="s">
        <v>1450</v>
      </c>
      <c r="H17" s="173" t="s">
        <v>1444</v>
      </c>
      <c r="I17" s="379">
        <v>44816666</v>
      </c>
      <c r="J17" s="379">
        <v>44816666</v>
      </c>
      <c r="K17" s="380">
        <f>+J17/I17</f>
        <v>1</v>
      </c>
      <c r="L17" s="177" t="s">
        <v>1451</v>
      </c>
      <c r="M17" s="191" t="s">
        <v>1452</v>
      </c>
      <c r="N17" s="826">
        <v>16</v>
      </c>
      <c r="O17" s="189">
        <v>44816666</v>
      </c>
      <c r="P17" s="189">
        <f>J17</f>
        <v>44816666</v>
      </c>
      <c r="Q17" s="381">
        <f>+P17/O17</f>
        <v>1</v>
      </c>
      <c r="R17" s="180" t="s">
        <v>33</v>
      </c>
      <c r="S17" s="531" t="s">
        <v>1421</v>
      </c>
    </row>
    <row r="18" spans="1:19" ht="173.45" customHeight="1" x14ac:dyDescent="0.25">
      <c r="A18" s="176" t="s">
        <v>1453</v>
      </c>
      <c r="B18" s="173" t="s">
        <v>1454</v>
      </c>
      <c r="C18" s="191" t="s">
        <v>1455</v>
      </c>
      <c r="D18" s="184">
        <v>1</v>
      </c>
      <c r="E18" s="204">
        <v>1</v>
      </c>
      <c r="F18" s="378">
        <f>+E18/D18</f>
        <v>1</v>
      </c>
      <c r="G18" s="191" t="s">
        <v>1450</v>
      </c>
      <c r="H18" s="173" t="s">
        <v>1000</v>
      </c>
      <c r="I18" s="373">
        <v>150830336</v>
      </c>
      <c r="J18" s="373">
        <v>150830336</v>
      </c>
      <c r="K18" s="193">
        <f>+J18/I18</f>
        <v>1</v>
      </c>
      <c r="L18" s="173" t="s">
        <v>1456</v>
      </c>
      <c r="M18" s="191" t="s">
        <v>1457</v>
      </c>
      <c r="N18" s="821"/>
      <c r="O18" s="198">
        <v>150830336</v>
      </c>
      <c r="P18" s="382">
        <f>J18</f>
        <v>150830336</v>
      </c>
      <c r="Q18" s="186">
        <f>P18/O18</f>
        <v>1</v>
      </c>
      <c r="R18" s="185" t="s">
        <v>33</v>
      </c>
      <c r="S18" s="532" t="s">
        <v>1421</v>
      </c>
    </row>
    <row r="19" spans="1:19" ht="153" customHeight="1" x14ac:dyDescent="0.25">
      <c r="A19" s="1087" t="s">
        <v>1458</v>
      </c>
      <c r="B19" s="173" t="s">
        <v>1459</v>
      </c>
      <c r="C19" s="191" t="s">
        <v>1460</v>
      </c>
      <c r="D19" s="184">
        <v>1</v>
      </c>
      <c r="E19" s="66">
        <v>0.85</v>
      </c>
      <c r="F19" s="366">
        <f>+E19/D19</f>
        <v>0.85</v>
      </c>
      <c r="G19" s="888" t="s">
        <v>1461</v>
      </c>
      <c r="H19" s="825" t="s">
        <v>1444</v>
      </c>
      <c r="I19" s="1113">
        <v>108373332</v>
      </c>
      <c r="J19" s="1113">
        <v>108373332</v>
      </c>
      <c r="K19" s="933">
        <f>+J19/I19</f>
        <v>1</v>
      </c>
      <c r="L19" s="888" t="s">
        <v>1462</v>
      </c>
      <c r="M19" s="1085" t="s">
        <v>1463</v>
      </c>
      <c r="N19" s="826">
        <v>10</v>
      </c>
      <c r="O19" s="1113">
        <v>108373332</v>
      </c>
      <c r="P19" s="1113">
        <f>J19</f>
        <v>108373332</v>
      </c>
      <c r="Q19" s="1121">
        <f>+P19/O19</f>
        <v>1</v>
      </c>
      <c r="R19" s="900" t="s">
        <v>33</v>
      </c>
      <c r="S19" s="897" t="s">
        <v>1421</v>
      </c>
    </row>
    <row r="20" spans="1:19" ht="141.6" customHeight="1" x14ac:dyDescent="0.25">
      <c r="A20" s="1075"/>
      <c r="B20" s="173" t="s">
        <v>1464</v>
      </c>
      <c r="C20" s="191" t="s">
        <v>1465</v>
      </c>
      <c r="D20" s="184">
        <v>1</v>
      </c>
      <c r="E20" s="66">
        <v>0.85</v>
      </c>
      <c r="F20" s="366">
        <f>+E20/D20</f>
        <v>0.85</v>
      </c>
      <c r="G20" s="890"/>
      <c r="H20" s="796"/>
      <c r="I20" s="1100"/>
      <c r="J20" s="1100"/>
      <c r="K20" s="1114"/>
      <c r="L20" s="890"/>
      <c r="M20" s="1120"/>
      <c r="N20" s="821"/>
      <c r="O20" s="1100"/>
      <c r="P20" s="1100"/>
      <c r="Q20" s="1122"/>
      <c r="R20" s="902"/>
      <c r="S20" s="899"/>
    </row>
    <row r="21" spans="1:19" ht="241.9" customHeight="1" x14ac:dyDescent="0.25">
      <c r="A21" s="1116" t="s">
        <v>1466</v>
      </c>
      <c r="B21" s="173" t="s">
        <v>1467</v>
      </c>
      <c r="C21" s="191" t="s">
        <v>1468</v>
      </c>
      <c r="D21" s="184">
        <v>3</v>
      </c>
      <c r="E21" s="194">
        <v>10</v>
      </c>
      <c r="F21" s="366">
        <v>1</v>
      </c>
      <c r="G21" s="1117" t="s">
        <v>1469</v>
      </c>
      <c r="H21" s="825" t="s">
        <v>1444</v>
      </c>
      <c r="I21" s="1101">
        <v>33336666</v>
      </c>
      <c r="J21" s="1101">
        <v>33336666</v>
      </c>
      <c r="K21" s="1119">
        <f>+J21/I21</f>
        <v>1</v>
      </c>
      <c r="L21" s="1117" t="s">
        <v>1470</v>
      </c>
      <c r="M21" s="383" t="s">
        <v>1471</v>
      </c>
      <c r="N21" s="903">
        <v>3</v>
      </c>
      <c r="O21" s="1101">
        <v>33336666</v>
      </c>
      <c r="P21" s="1101">
        <f>J21</f>
        <v>33336666</v>
      </c>
      <c r="Q21" s="1123">
        <f>+P21/O21</f>
        <v>1</v>
      </c>
      <c r="R21" s="900" t="s">
        <v>33</v>
      </c>
      <c r="S21" s="897" t="s">
        <v>1421</v>
      </c>
    </row>
    <row r="22" spans="1:19" ht="136.9" customHeight="1" x14ac:dyDescent="0.25">
      <c r="A22" s="1116"/>
      <c r="B22" s="173" t="s">
        <v>1472</v>
      </c>
      <c r="C22" s="191" t="s">
        <v>1473</v>
      </c>
      <c r="D22" s="175">
        <v>1</v>
      </c>
      <c r="E22" s="194">
        <v>1</v>
      </c>
      <c r="F22" s="366">
        <f>+E22/D22</f>
        <v>1</v>
      </c>
      <c r="G22" s="1118"/>
      <c r="H22" s="796"/>
      <c r="I22" s="1101"/>
      <c r="J22" s="1101"/>
      <c r="K22" s="1119"/>
      <c r="L22" s="1118"/>
      <c r="M22" s="190" t="s">
        <v>1474</v>
      </c>
      <c r="N22" s="903"/>
      <c r="O22" s="1101"/>
      <c r="P22" s="1101"/>
      <c r="Q22" s="1123"/>
      <c r="R22" s="902"/>
      <c r="S22" s="899"/>
    </row>
    <row r="23" spans="1:19" ht="178.15" customHeight="1" x14ac:dyDescent="0.25">
      <c r="A23" s="1087" t="s">
        <v>1475</v>
      </c>
      <c r="B23" s="173" t="s">
        <v>1476</v>
      </c>
      <c r="C23" s="191" t="s">
        <v>1477</v>
      </c>
      <c r="D23" s="184">
        <v>5</v>
      </c>
      <c r="E23" s="194">
        <v>27</v>
      </c>
      <c r="F23" s="366">
        <v>1</v>
      </c>
      <c r="G23" s="888" t="s">
        <v>1478</v>
      </c>
      <c r="H23" s="51" t="s">
        <v>1444</v>
      </c>
      <c r="I23" s="1124">
        <v>147863332</v>
      </c>
      <c r="J23" s="1124">
        <v>147863332</v>
      </c>
      <c r="K23" s="1121">
        <f>+J23/I23</f>
        <v>1</v>
      </c>
      <c r="L23" s="888" t="s">
        <v>1479</v>
      </c>
      <c r="M23" s="190" t="s">
        <v>1480</v>
      </c>
      <c r="N23" s="826">
        <v>15</v>
      </c>
      <c r="O23" s="1124">
        <v>147863332</v>
      </c>
      <c r="P23" s="1124">
        <f>J23</f>
        <v>147863332</v>
      </c>
      <c r="Q23" s="1121">
        <f>+P23/O23</f>
        <v>1</v>
      </c>
      <c r="R23" s="900" t="s">
        <v>33</v>
      </c>
      <c r="S23" s="897" t="s">
        <v>1421</v>
      </c>
    </row>
    <row r="24" spans="1:19" ht="203.45" customHeight="1" x14ac:dyDescent="0.25">
      <c r="A24" s="1074"/>
      <c r="B24" s="888" t="s">
        <v>1481</v>
      </c>
      <c r="C24" s="888" t="s">
        <v>1482</v>
      </c>
      <c r="D24" s="1127">
        <v>2</v>
      </c>
      <c r="E24" s="1128">
        <v>5</v>
      </c>
      <c r="F24" s="1123">
        <v>1</v>
      </c>
      <c r="G24" s="889"/>
      <c r="H24" s="888" t="s">
        <v>298</v>
      </c>
      <c r="I24" s="1076"/>
      <c r="J24" s="1076"/>
      <c r="K24" s="941"/>
      <c r="L24" s="889"/>
      <c r="M24" s="888" t="s">
        <v>1483</v>
      </c>
      <c r="N24" s="820"/>
      <c r="O24" s="1076"/>
      <c r="P24" s="1076"/>
      <c r="Q24" s="941"/>
      <c r="R24" s="901"/>
      <c r="S24" s="898"/>
    </row>
    <row r="25" spans="1:19" ht="203.45" customHeight="1" x14ac:dyDescent="0.25">
      <c r="A25" s="1075"/>
      <c r="B25" s="890"/>
      <c r="C25" s="890"/>
      <c r="D25" s="1127"/>
      <c r="E25" s="1128"/>
      <c r="F25" s="1123"/>
      <c r="G25" s="890"/>
      <c r="H25" s="890"/>
      <c r="I25" s="1077"/>
      <c r="J25" s="1077"/>
      <c r="K25" s="1122"/>
      <c r="L25" s="890"/>
      <c r="M25" s="890"/>
      <c r="N25" s="821"/>
      <c r="O25" s="1077"/>
      <c r="P25" s="1077"/>
      <c r="Q25" s="1122"/>
      <c r="R25" s="902"/>
      <c r="S25" s="899"/>
    </row>
    <row r="26" spans="1:19" ht="142.5" customHeight="1" x14ac:dyDescent="0.25">
      <c r="A26" s="1116" t="s">
        <v>1453</v>
      </c>
      <c r="B26" s="1125" t="s">
        <v>1484</v>
      </c>
      <c r="C26" s="1125" t="s">
        <v>1485</v>
      </c>
      <c r="D26" s="1087">
        <v>12</v>
      </c>
      <c r="E26" s="1087">
        <v>12</v>
      </c>
      <c r="F26" s="1094">
        <f>+E26/D26</f>
        <v>1</v>
      </c>
      <c r="G26" s="1125" t="s">
        <v>1486</v>
      </c>
      <c r="H26" s="825" t="s">
        <v>1444</v>
      </c>
      <c r="I26" s="1124">
        <v>581533313</v>
      </c>
      <c r="J26" s="1124">
        <v>581533313</v>
      </c>
      <c r="K26" s="1133">
        <f>+J26/I26</f>
        <v>1</v>
      </c>
      <c r="L26" s="1125" t="s">
        <v>1487</v>
      </c>
      <c r="M26" s="1129" t="s">
        <v>1488</v>
      </c>
      <c r="N26" s="826">
        <v>77</v>
      </c>
      <c r="O26" s="1131">
        <v>581533313</v>
      </c>
      <c r="P26" s="1131">
        <f>J26</f>
        <v>581533313</v>
      </c>
      <c r="Q26" s="1121">
        <f>+P26/O26</f>
        <v>1</v>
      </c>
      <c r="R26" s="900" t="s">
        <v>33</v>
      </c>
      <c r="S26" s="897" t="s">
        <v>1421</v>
      </c>
    </row>
    <row r="27" spans="1:19" ht="105.75" customHeight="1" x14ac:dyDescent="0.25">
      <c r="A27" s="1116"/>
      <c r="B27" s="1126"/>
      <c r="C27" s="1126"/>
      <c r="D27" s="1075"/>
      <c r="E27" s="1075"/>
      <c r="F27" s="1096"/>
      <c r="G27" s="1126"/>
      <c r="H27" s="796"/>
      <c r="I27" s="1077"/>
      <c r="J27" s="1077"/>
      <c r="K27" s="1134"/>
      <c r="L27" s="1126"/>
      <c r="M27" s="1130"/>
      <c r="N27" s="821"/>
      <c r="O27" s="1132"/>
      <c r="P27" s="1132"/>
      <c r="Q27" s="1122"/>
      <c r="R27" s="902"/>
      <c r="S27" s="899"/>
    </row>
    <row r="28" spans="1:19" ht="258.60000000000002" customHeight="1" x14ac:dyDescent="0.25">
      <c r="A28" s="1087" t="s">
        <v>1489</v>
      </c>
      <c r="B28" s="173" t="s">
        <v>1490</v>
      </c>
      <c r="C28" s="191" t="s">
        <v>1491</v>
      </c>
      <c r="D28" s="179">
        <v>1</v>
      </c>
      <c r="E28" s="194">
        <v>1</v>
      </c>
      <c r="F28" s="186">
        <v>1</v>
      </c>
      <c r="G28" s="1059" t="s">
        <v>1492</v>
      </c>
      <c r="H28" s="385" t="s">
        <v>147</v>
      </c>
      <c r="I28" s="1113">
        <v>52830000</v>
      </c>
      <c r="J28" s="1113">
        <v>52830000</v>
      </c>
      <c r="K28" s="933">
        <f>+J28/I28</f>
        <v>1</v>
      </c>
      <c r="L28" s="888" t="s">
        <v>1493</v>
      </c>
      <c r="M28" s="386" t="s">
        <v>1494</v>
      </c>
      <c r="N28" s="826">
        <v>4</v>
      </c>
      <c r="O28" s="1109">
        <v>52830000</v>
      </c>
      <c r="P28" s="1109">
        <f>J28</f>
        <v>52830000</v>
      </c>
      <c r="Q28" s="1112">
        <f>+P28/O28</f>
        <v>1</v>
      </c>
      <c r="R28" s="900" t="s">
        <v>33</v>
      </c>
      <c r="S28" s="897" t="s">
        <v>1421</v>
      </c>
    </row>
    <row r="29" spans="1:19" ht="409.6" customHeight="1" x14ac:dyDescent="0.25">
      <c r="A29" s="1075"/>
      <c r="B29" s="173" t="s">
        <v>1495</v>
      </c>
      <c r="C29" s="191" t="s">
        <v>1496</v>
      </c>
      <c r="D29" s="184">
        <v>5</v>
      </c>
      <c r="E29" s="194">
        <v>5</v>
      </c>
      <c r="F29" s="186">
        <f>+E29/D29</f>
        <v>1</v>
      </c>
      <c r="G29" s="1059"/>
      <c r="H29" s="387" t="s">
        <v>298</v>
      </c>
      <c r="I29" s="940"/>
      <c r="J29" s="940"/>
      <c r="K29" s="934"/>
      <c r="L29" s="889"/>
      <c r="M29" s="388" t="s">
        <v>1497</v>
      </c>
      <c r="N29" s="820"/>
      <c r="O29" s="1110"/>
      <c r="P29" s="1110"/>
      <c r="Q29" s="1102"/>
      <c r="R29" s="901"/>
      <c r="S29" s="898"/>
    </row>
    <row r="30" spans="1:19" ht="183" customHeight="1" x14ac:dyDescent="0.25">
      <c r="A30" s="1087" t="s">
        <v>1498</v>
      </c>
      <c r="B30" s="888" t="s">
        <v>1499</v>
      </c>
      <c r="C30" s="888" t="s">
        <v>1500</v>
      </c>
      <c r="D30" s="900">
        <v>12</v>
      </c>
      <c r="E30" s="1135">
        <v>12</v>
      </c>
      <c r="F30" s="1119">
        <f>+E30/D30</f>
        <v>1</v>
      </c>
      <c r="G30" s="1059" t="s">
        <v>1501</v>
      </c>
      <c r="H30" s="196" t="s">
        <v>147</v>
      </c>
      <c r="I30" s="1101">
        <v>91223333</v>
      </c>
      <c r="J30" s="1101">
        <v>91223333</v>
      </c>
      <c r="K30" s="1140">
        <f>J30/I30</f>
        <v>1</v>
      </c>
      <c r="L30" s="888" t="s">
        <v>1479</v>
      </c>
      <c r="M30" s="888" t="s">
        <v>1502</v>
      </c>
      <c r="N30" s="826">
        <v>7</v>
      </c>
      <c r="O30" s="1138">
        <v>91223333</v>
      </c>
      <c r="P30" s="1109">
        <f>J30</f>
        <v>91223333</v>
      </c>
      <c r="Q30" s="1123">
        <f>P30/O30</f>
        <v>1</v>
      </c>
      <c r="R30" s="900" t="s">
        <v>33</v>
      </c>
      <c r="S30" s="897" t="s">
        <v>1421</v>
      </c>
    </row>
    <row r="31" spans="1:19" ht="183" customHeight="1" x14ac:dyDescent="0.25">
      <c r="A31" s="1074"/>
      <c r="B31" s="890"/>
      <c r="C31" s="890"/>
      <c r="D31" s="902"/>
      <c r="E31" s="1136"/>
      <c r="F31" s="1137"/>
      <c r="G31" s="1059"/>
      <c r="H31" s="173" t="s">
        <v>298</v>
      </c>
      <c r="I31" s="1101"/>
      <c r="J31" s="1101"/>
      <c r="K31" s="1140"/>
      <c r="L31" s="890"/>
      <c r="M31" s="890"/>
      <c r="N31" s="821"/>
      <c r="O31" s="1138"/>
      <c r="P31" s="1111"/>
      <c r="Q31" s="1123"/>
      <c r="R31" s="902"/>
      <c r="S31" s="899"/>
    </row>
    <row r="32" spans="1:19" ht="60" customHeight="1" x14ac:dyDescent="0.25">
      <c r="A32" s="1074"/>
      <c r="B32" s="1139" t="s">
        <v>1503</v>
      </c>
      <c r="C32" s="1139" t="s">
        <v>1504</v>
      </c>
      <c r="D32" s="826">
        <v>1</v>
      </c>
      <c r="E32" s="1115">
        <v>1</v>
      </c>
      <c r="F32" s="1119">
        <f>+E32/D32</f>
        <v>1</v>
      </c>
      <c r="G32" s="1139" t="s">
        <v>1505</v>
      </c>
      <c r="H32" s="173" t="s">
        <v>298</v>
      </c>
      <c r="I32" s="1113">
        <v>89342000</v>
      </c>
      <c r="J32" s="1113">
        <v>89342000</v>
      </c>
      <c r="K32" s="1121">
        <f>J32/I32</f>
        <v>1</v>
      </c>
      <c r="L32" s="1139" t="s">
        <v>1506</v>
      </c>
      <c r="M32" s="1139" t="s">
        <v>1507</v>
      </c>
      <c r="N32" s="826">
        <v>3</v>
      </c>
      <c r="O32" s="1109">
        <v>89342000</v>
      </c>
      <c r="P32" s="1109">
        <f>J32</f>
        <v>89342000</v>
      </c>
      <c r="Q32" s="1123">
        <f>P32/O32</f>
        <v>1</v>
      </c>
      <c r="R32" s="900" t="s">
        <v>33</v>
      </c>
      <c r="S32" s="897" t="s">
        <v>1421</v>
      </c>
    </row>
    <row r="33" spans="1:19" ht="60" customHeight="1" thickBot="1" x14ac:dyDescent="0.3">
      <c r="A33" s="1074"/>
      <c r="B33" s="1079"/>
      <c r="C33" s="1079"/>
      <c r="D33" s="820"/>
      <c r="E33" s="1098"/>
      <c r="F33" s="1137"/>
      <c r="G33" s="1079"/>
      <c r="H33" s="177" t="s">
        <v>1444</v>
      </c>
      <c r="I33" s="940"/>
      <c r="J33" s="940"/>
      <c r="K33" s="941"/>
      <c r="L33" s="1079"/>
      <c r="M33" s="1079"/>
      <c r="N33" s="820"/>
      <c r="O33" s="1110"/>
      <c r="P33" s="1110"/>
      <c r="Q33" s="1123"/>
      <c r="R33" s="901"/>
      <c r="S33" s="1141"/>
    </row>
    <row r="34" spans="1:19" ht="13.5" thickBot="1" x14ac:dyDescent="0.3">
      <c r="A34" s="922" t="s">
        <v>61</v>
      </c>
      <c r="B34" s="922"/>
      <c r="C34" s="923"/>
      <c r="D34" s="923"/>
      <c r="E34" s="273"/>
      <c r="F34" s="106">
        <f>AVERAGE(F8:F33)</f>
        <v>0.96750000000000003</v>
      </c>
      <c r="G34" s="30"/>
      <c r="H34" s="56"/>
      <c r="I34" s="53">
        <f>SUM(I8:I33)</f>
        <v>1771612327</v>
      </c>
      <c r="J34" s="53">
        <f>SUM(J8:J33)</f>
        <v>1771612327</v>
      </c>
      <c r="K34" s="109">
        <f>J34/I34</f>
        <v>1</v>
      </c>
      <c r="L34" s="30"/>
      <c r="M34" s="389"/>
      <c r="N34" s="390">
        <f>SUM(N8:N32)</f>
        <v>190</v>
      </c>
      <c r="O34" s="391">
        <f>SUM(O8:O32)</f>
        <v>1771612327</v>
      </c>
      <c r="P34" s="391">
        <f>SUM(P8:P32)</f>
        <v>1771612327</v>
      </c>
      <c r="Q34" s="109">
        <f>P34/O34</f>
        <v>1</v>
      </c>
      <c r="R34" s="56"/>
      <c r="S34" s="56"/>
    </row>
    <row r="35" spans="1:19" x14ac:dyDescent="0.25">
      <c r="A35" s="915" t="s">
        <v>62</v>
      </c>
      <c r="B35" s="1142"/>
      <c r="C35" s="917"/>
      <c r="D35" s="918"/>
      <c r="E35" s="392"/>
      <c r="F35" s="244"/>
      <c r="G35" s="182"/>
      <c r="H35" s="58"/>
      <c r="I35" s="197"/>
      <c r="J35" s="197"/>
      <c r="K35" s="77"/>
      <c r="L35" s="182"/>
      <c r="M35" s="115"/>
      <c r="N35" s="182"/>
      <c r="O35" s="393"/>
      <c r="P35" s="393"/>
      <c r="Q35" s="77"/>
      <c r="R35" s="58"/>
      <c r="S35" s="58"/>
    </row>
    <row r="36" spans="1:19" x14ac:dyDescent="0.25">
      <c r="A36" s="912" t="s">
        <v>337</v>
      </c>
      <c r="B36" s="914"/>
      <c r="C36" s="912" t="s">
        <v>740</v>
      </c>
      <c r="D36" s="914"/>
      <c r="E36" s="394"/>
      <c r="F36" s="245"/>
      <c r="G36" s="35"/>
      <c r="H36" s="778"/>
      <c r="I36" s="779"/>
      <c r="J36" s="779"/>
      <c r="K36" s="446"/>
      <c r="L36" s="35"/>
      <c r="M36" s="117"/>
      <c r="N36" s="35"/>
      <c r="O36" s="395"/>
      <c r="P36" s="395"/>
      <c r="Q36" s="396"/>
      <c r="R36" s="45"/>
      <c r="S36" s="45"/>
    </row>
    <row r="37" spans="1:19" x14ac:dyDescent="0.25">
      <c r="A37" s="912" t="s">
        <v>64</v>
      </c>
      <c r="B37" s="914"/>
      <c r="C37" s="912" t="s">
        <v>1421</v>
      </c>
      <c r="D37" s="914"/>
      <c r="E37" s="397"/>
      <c r="F37" s="398"/>
      <c r="G37" s="119"/>
      <c r="H37" s="120"/>
      <c r="I37" s="779"/>
      <c r="J37" s="779"/>
      <c r="K37" s="780"/>
      <c r="L37" s="35"/>
      <c r="M37" s="117"/>
      <c r="N37" s="35"/>
      <c r="O37" s="395"/>
      <c r="P37" s="395"/>
      <c r="Q37" s="396"/>
      <c r="R37" s="45"/>
      <c r="S37" s="45"/>
    </row>
    <row r="38" spans="1:19" x14ac:dyDescent="0.25"/>
    <row r="39" spans="1:19" hidden="1" x14ac:dyDescent="0.25"/>
    <row r="40" spans="1:19" hidden="1" x14ac:dyDescent="0.25"/>
    <row r="41" spans="1:19" hidden="1" x14ac:dyDescent="0.25"/>
    <row r="42" spans="1:19" hidden="1" x14ac:dyDescent="0.25"/>
    <row r="43" spans="1:19" hidden="1" x14ac:dyDescent="0.25"/>
    <row r="44" spans="1:19" hidden="1" x14ac:dyDescent="0.25"/>
    <row r="45" spans="1:19" hidden="1" x14ac:dyDescent="0.25"/>
    <row r="46" spans="1:19" hidden="1" x14ac:dyDescent="0.25"/>
    <row r="47" spans="1:19" hidden="1" x14ac:dyDescent="0.25"/>
    <row r="48" spans="1:19" hidden="1" x14ac:dyDescent="0.25"/>
    <row r="49" hidden="1" x14ac:dyDescent="0.25"/>
    <row r="50" hidden="1" x14ac:dyDescent="0.25"/>
  </sheetData>
  <mergeCells count="182">
    <mergeCell ref="S32:S33"/>
    <mergeCell ref="G32:G33"/>
    <mergeCell ref="I32:I33"/>
    <mergeCell ref="J32:J33"/>
    <mergeCell ref="K32:K33"/>
    <mergeCell ref="L32:L33"/>
    <mergeCell ref="M32:M33"/>
    <mergeCell ref="A37:B37"/>
    <mergeCell ref="C37:D37"/>
    <mergeCell ref="A34:B34"/>
    <mergeCell ref="C34:D34"/>
    <mergeCell ref="A35:B35"/>
    <mergeCell ref="C35:D35"/>
    <mergeCell ref="A36:B36"/>
    <mergeCell ref="C36:D36"/>
    <mergeCell ref="K30:K31"/>
    <mergeCell ref="L30:L31"/>
    <mergeCell ref="M30:M31"/>
    <mergeCell ref="N30:N31"/>
    <mergeCell ref="N32:N33"/>
    <mergeCell ref="O32:O33"/>
    <mergeCell ref="P32:P33"/>
    <mergeCell ref="Q32:Q33"/>
    <mergeCell ref="R32:R33"/>
    <mergeCell ref="A26:A27"/>
    <mergeCell ref="B26:B27"/>
    <mergeCell ref="Q28:Q29"/>
    <mergeCell ref="R28:R29"/>
    <mergeCell ref="S28:S29"/>
    <mergeCell ref="A30:A33"/>
    <mergeCell ref="B30:B31"/>
    <mergeCell ref="C30:C31"/>
    <mergeCell ref="D30:D31"/>
    <mergeCell ref="E30:E31"/>
    <mergeCell ref="F30:F31"/>
    <mergeCell ref="G30:G31"/>
    <mergeCell ref="O30:O31"/>
    <mergeCell ref="P30:P31"/>
    <mergeCell ref="Q30:Q31"/>
    <mergeCell ref="R30:R31"/>
    <mergeCell ref="S30:S31"/>
    <mergeCell ref="B32:B33"/>
    <mergeCell ref="C32:C33"/>
    <mergeCell ref="D32:D33"/>
    <mergeCell ref="E32:E33"/>
    <mergeCell ref="F32:F33"/>
    <mergeCell ref="I30:I31"/>
    <mergeCell ref="J30:J31"/>
    <mergeCell ref="Q23:Q25"/>
    <mergeCell ref="R23:R25"/>
    <mergeCell ref="S26:S27"/>
    <mergeCell ref="A28:A29"/>
    <mergeCell ref="G28:G29"/>
    <mergeCell ref="I28:I29"/>
    <mergeCell ref="J28:J29"/>
    <mergeCell ref="K28:K29"/>
    <mergeCell ref="L28:L29"/>
    <mergeCell ref="N28:N29"/>
    <mergeCell ref="O28:O29"/>
    <mergeCell ref="P28:P29"/>
    <mergeCell ref="M26:M27"/>
    <mergeCell ref="N26:N27"/>
    <mergeCell ref="O26:O27"/>
    <mergeCell ref="P26:P27"/>
    <mergeCell ref="Q26:Q27"/>
    <mergeCell ref="R26:R27"/>
    <mergeCell ref="G26:G27"/>
    <mergeCell ref="H26:H27"/>
    <mergeCell ref="I26:I27"/>
    <mergeCell ref="J26:J27"/>
    <mergeCell ref="K26:K27"/>
    <mergeCell ref="L26:L27"/>
    <mergeCell ref="Q21:Q22"/>
    <mergeCell ref="R21:R22"/>
    <mergeCell ref="S21:S22"/>
    <mergeCell ref="A23:A25"/>
    <mergeCell ref="G23:G25"/>
    <mergeCell ref="I23:I25"/>
    <mergeCell ref="J23:J25"/>
    <mergeCell ref="K23:K25"/>
    <mergeCell ref="C26:C27"/>
    <mergeCell ref="D26:D27"/>
    <mergeCell ref="E26:E27"/>
    <mergeCell ref="F26:F27"/>
    <mergeCell ref="S23:S25"/>
    <mergeCell ref="B24:B25"/>
    <mergeCell ref="C24:C25"/>
    <mergeCell ref="D24:D25"/>
    <mergeCell ref="E24:E25"/>
    <mergeCell ref="F24:F25"/>
    <mergeCell ref="H24:H25"/>
    <mergeCell ref="M24:M25"/>
    <mergeCell ref="L23:L25"/>
    <mergeCell ref="N23:N25"/>
    <mergeCell ref="O23:O25"/>
    <mergeCell ref="P23:P25"/>
    <mergeCell ref="R19:R20"/>
    <mergeCell ref="S19:S20"/>
    <mergeCell ref="A21:A22"/>
    <mergeCell ref="G21:G22"/>
    <mergeCell ref="H21:H22"/>
    <mergeCell ref="I21:I22"/>
    <mergeCell ref="J21:J22"/>
    <mergeCell ref="K21:K22"/>
    <mergeCell ref="L21:L22"/>
    <mergeCell ref="N21:N22"/>
    <mergeCell ref="L19:L20"/>
    <mergeCell ref="M19:M20"/>
    <mergeCell ref="N19:N20"/>
    <mergeCell ref="O19:O20"/>
    <mergeCell ref="P19:P20"/>
    <mergeCell ref="Q19:Q20"/>
    <mergeCell ref="A19:A20"/>
    <mergeCell ref="G19:G20"/>
    <mergeCell ref="H19:H20"/>
    <mergeCell ref="I19:I20"/>
    <mergeCell ref="J19:J20"/>
    <mergeCell ref="K19:K20"/>
    <mergeCell ref="O21:O22"/>
    <mergeCell ref="P21:P22"/>
    <mergeCell ref="Q14:Q16"/>
    <mergeCell ref="R14:R16"/>
    <mergeCell ref="S14:S16"/>
    <mergeCell ref="N17:N18"/>
    <mergeCell ref="I14:I16"/>
    <mergeCell ref="J14:J16"/>
    <mergeCell ref="K14:K16"/>
    <mergeCell ref="L14:L16"/>
    <mergeCell ref="M14:M16"/>
    <mergeCell ref="N14:N16"/>
    <mergeCell ref="S8:S11"/>
    <mergeCell ref="H10:H13"/>
    <mergeCell ref="M12:M13"/>
    <mergeCell ref="A14:A16"/>
    <mergeCell ref="B14:B16"/>
    <mergeCell ref="C14:C16"/>
    <mergeCell ref="D14:D16"/>
    <mergeCell ref="E14:E16"/>
    <mergeCell ref="F14:F16"/>
    <mergeCell ref="G14:G16"/>
    <mergeCell ref="L8:L11"/>
    <mergeCell ref="N8:N11"/>
    <mergeCell ref="O8:O11"/>
    <mergeCell ref="P8:P11"/>
    <mergeCell ref="Q8:Q11"/>
    <mergeCell ref="R8:R11"/>
    <mergeCell ref="A8:A11"/>
    <mergeCell ref="G8:G13"/>
    <mergeCell ref="H8:H9"/>
    <mergeCell ref="I8:I11"/>
    <mergeCell ref="J8:J11"/>
    <mergeCell ref="K8:K11"/>
    <mergeCell ref="O14:O16"/>
    <mergeCell ref="P14:P16"/>
    <mergeCell ref="P6:P7"/>
    <mergeCell ref="Q6:Q7"/>
    <mergeCell ref="R6:R7"/>
    <mergeCell ref="S6:S7"/>
    <mergeCell ref="H6:H7"/>
    <mergeCell ref="I6:I7"/>
    <mergeCell ref="J6:J7"/>
    <mergeCell ref="K6:K7"/>
    <mergeCell ref="L6:L7"/>
    <mergeCell ref="M6:M7"/>
    <mergeCell ref="A6:A7"/>
    <mergeCell ref="B6:B7"/>
    <mergeCell ref="C6:C7"/>
    <mergeCell ref="D6:D7"/>
    <mergeCell ref="E6:E7"/>
    <mergeCell ref="F6:F7"/>
    <mergeCell ref="G6:G7"/>
    <mergeCell ref="N6:N7"/>
    <mergeCell ref="O6:O7"/>
    <mergeCell ref="A2:S2"/>
    <mergeCell ref="A3:S3"/>
    <mergeCell ref="A4:F4"/>
    <mergeCell ref="G4:L4"/>
    <mergeCell ref="M4:N4"/>
    <mergeCell ref="O4:S4"/>
    <mergeCell ref="A5:F5"/>
    <mergeCell ref="G5:M5"/>
    <mergeCell ref="N5:S5"/>
  </mergeCells>
  <pageMargins left="1.299212598425197" right="0.31496062992125984" top="0.74803149606299213" bottom="0.74803149606299213" header="0.31496062992125984" footer="0.31496062992125984"/>
  <pageSetup paperSize="5" scale="60" orientation="landscape" r:id="rId1"/>
  <headerFooter>
    <oddFoote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5"/>
  <sheetViews>
    <sheetView showGridLines="0" topLeftCell="H46" zoomScale="80" zoomScaleNormal="80" workbookViewId="0">
      <selection activeCell="L61" sqref="L61"/>
    </sheetView>
  </sheetViews>
  <sheetFormatPr baseColWidth="10" defaultColWidth="13" defaultRowHeight="12.75" x14ac:dyDescent="0.25"/>
  <cols>
    <col min="1" max="1" width="22.85546875" style="554" customWidth="1"/>
    <col min="2" max="2" width="36.28515625" style="554" customWidth="1"/>
    <col min="3" max="3" width="27.5703125" style="554" customWidth="1"/>
    <col min="4" max="4" width="16.28515625" style="554" customWidth="1"/>
    <col min="5" max="5" width="14.42578125" style="554" customWidth="1"/>
    <col min="6" max="6" width="14.28515625" style="559" bestFit="1" customWidth="1"/>
    <col min="7" max="7" width="44.5703125" style="554" bestFit="1" customWidth="1"/>
    <col min="8" max="8" width="36.42578125" style="560" bestFit="1" customWidth="1"/>
    <col min="9" max="9" width="15.140625" style="561" bestFit="1" customWidth="1"/>
    <col min="10" max="10" width="22" style="561" bestFit="1" customWidth="1"/>
    <col min="11" max="11" width="16.7109375" style="559" bestFit="1" customWidth="1"/>
    <col min="12" max="12" width="27.85546875" style="554" customWidth="1"/>
    <col min="13" max="13" width="49" style="554" customWidth="1"/>
    <col min="14" max="14" width="16.85546875" style="554" customWidth="1"/>
    <col min="15" max="15" width="16.85546875" style="562" customWidth="1"/>
    <col min="16" max="16" width="19.140625" style="562" customWidth="1"/>
    <col min="17" max="17" width="21.42578125" style="559" customWidth="1"/>
    <col min="18" max="18" width="20.28515625" style="560" customWidth="1"/>
    <col min="19" max="19" width="20.7109375" style="560" customWidth="1"/>
    <col min="20" max="255" width="11.42578125" style="554" hidden="1" customWidth="1"/>
    <col min="256" max="256" width="13" style="554"/>
    <col min="257" max="257" width="25.140625" style="554" customWidth="1"/>
    <col min="258" max="258" width="36.28515625" style="554" customWidth="1"/>
    <col min="259" max="259" width="27.5703125" style="554" customWidth="1"/>
    <col min="260" max="260" width="17.140625" style="554" customWidth="1"/>
    <col min="261" max="261" width="11.7109375" style="554" customWidth="1"/>
    <col min="262" max="262" width="12.28515625" style="554" customWidth="1"/>
    <col min="263" max="263" width="28.140625" style="554" customWidth="1"/>
    <col min="264" max="264" width="30.85546875" style="554" customWidth="1"/>
    <col min="265" max="265" width="18" style="554" customWidth="1"/>
    <col min="266" max="266" width="19.7109375" style="554" customWidth="1"/>
    <col min="267" max="267" width="14.28515625" style="554" customWidth="1"/>
    <col min="268" max="268" width="27.85546875" style="554" customWidth="1"/>
    <col min="269" max="269" width="43.5703125" style="554" customWidth="1"/>
    <col min="270" max="270" width="14.85546875" style="554" customWidth="1"/>
    <col min="271" max="271" width="17.140625" style="554" customWidth="1"/>
    <col min="272" max="272" width="19.140625" style="554" customWidth="1"/>
    <col min="273" max="273" width="13" style="554" customWidth="1"/>
    <col min="274" max="274" width="16.28515625" style="554" customWidth="1"/>
    <col min="275" max="275" width="26.28515625" style="554" customWidth="1"/>
    <col min="276" max="511" width="0" style="554" hidden="1" customWidth="1"/>
    <col min="512" max="512" width="13" style="554"/>
    <col min="513" max="513" width="25.140625" style="554" customWidth="1"/>
    <col min="514" max="514" width="36.28515625" style="554" customWidth="1"/>
    <col min="515" max="515" width="27.5703125" style="554" customWidth="1"/>
    <col min="516" max="516" width="17.140625" style="554" customWidth="1"/>
    <col min="517" max="517" width="11.7109375" style="554" customWidth="1"/>
    <col min="518" max="518" width="12.28515625" style="554" customWidth="1"/>
    <col min="519" max="519" width="28.140625" style="554" customWidth="1"/>
    <col min="520" max="520" width="30.85546875" style="554" customWidth="1"/>
    <col min="521" max="521" width="18" style="554" customWidth="1"/>
    <col min="522" max="522" width="19.7109375" style="554" customWidth="1"/>
    <col min="523" max="523" width="14.28515625" style="554" customWidth="1"/>
    <col min="524" max="524" width="27.85546875" style="554" customWidth="1"/>
    <col min="525" max="525" width="43.5703125" style="554" customWidth="1"/>
    <col min="526" max="526" width="14.85546875" style="554" customWidth="1"/>
    <col min="527" max="527" width="17.140625" style="554" customWidth="1"/>
    <col min="528" max="528" width="19.140625" style="554" customWidth="1"/>
    <col min="529" max="529" width="13" style="554" customWidth="1"/>
    <col min="530" max="530" width="16.28515625" style="554" customWidth="1"/>
    <col min="531" max="531" width="26.28515625" style="554" customWidth="1"/>
    <col min="532" max="767" width="0" style="554" hidden="1" customWidth="1"/>
    <col min="768" max="768" width="13" style="554"/>
    <col min="769" max="769" width="25.140625" style="554" customWidth="1"/>
    <col min="770" max="770" width="36.28515625" style="554" customWidth="1"/>
    <col min="771" max="771" width="27.5703125" style="554" customWidth="1"/>
    <col min="772" max="772" width="17.140625" style="554" customWidth="1"/>
    <col min="773" max="773" width="11.7109375" style="554" customWidth="1"/>
    <col min="774" max="774" width="12.28515625" style="554" customWidth="1"/>
    <col min="775" max="775" width="28.140625" style="554" customWidth="1"/>
    <col min="776" max="776" width="30.85546875" style="554" customWidth="1"/>
    <col min="777" max="777" width="18" style="554" customWidth="1"/>
    <col min="778" max="778" width="19.7109375" style="554" customWidth="1"/>
    <col min="779" max="779" width="14.28515625" style="554" customWidth="1"/>
    <col min="780" max="780" width="27.85546875" style="554" customWidth="1"/>
    <col min="781" max="781" width="43.5703125" style="554" customWidth="1"/>
    <col min="782" max="782" width="14.85546875" style="554" customWidth="1"/>
    <col min="783" max="783" width="17.140625" style="554" customWidth="1"/>
    <col min="784" max="784" width="19.140625" style="554" customWidth="1"/>
    <col min="785" max="785" width="13" style="554" customWidth="1"/>
    <col min="786" max="786" width="16.28515625" style="554" customWidth="1"/>
    <col min="787" max="787" width="26.28515625" style="554" customWidth="1"/>
    <col min="788" max="1023" width="0" style="554" hidden="1" customWidth="1"/>
    <col min="1024" max="1024" width="13" style="554"/>
    <col min="1025" max="1025" width="25.140625" style="554" customWidth="1"/>
    <col min="1026" max="1026" width="36.28515625" style="554" customWidth="1"/>
    <col min="1027" max="1027" width="27.5703125" style="554" customWidth="1"/>
    <col min="1028" max="1028" width="17.140625" style="554" customWidth="1"/>
    <col min="1029" max="1029" width="11.7109375" style="554" customWidth="1"/>
    <col min="1030" max="1030" width="12.28515625" style="554" customWidth="1"/>
    <col min="1031" max="1031" width="28.140625" style="554" customWidth="1"/>
    <col min="1032" max="1032" width="30.85546875" style="554" customWidth="1"/>
    <col min="1033" max="1033" width="18" style="554" customWidth="1"/>
    <col min="1034" max="1034" width="19.7109375" style="554" customWidth="1"/>
    <col min="1035" max="1035" width="14.28515625" style="554" customWidth="1"/>
    <col min="1036" max="1036" width="27.85546875" style="554" customWidth="1"/>
    <col min="1037" max="1037" width="43.5703125" style="554" customWidth="1"/>
    <col min="1038" max="1038" width="14.85546875" style="554" customWidth="1"/>
    <col min="1039" max="1039" width="17.140625" style="554" customWidth="1"/>
    <col min="1040" max="1040" width="19.140625" style="554" customWidth="1"/>
    <col min="1041" max="1041" width="13" style="554" customWidth="1"/>
    <col min="1042" max="1042" width="16.28515625" style="554" customWidth="1"/>
    <col min="1043" max="1043" width="26.28515625" style="554" customWidth="1"/>
    <col min="1044" max="1279" width="0" style="554" hidden="1" customWidth="1"/>
    <col min="1280" max="1280" width="13" style="554"/>
    <col min="1281" max="1281" width="25.140625" style="554" customWidth="1"/>
    <col min="1282" max="1282" width="36.28515625" style="554" customWidth="1"/>
    <col min="1283" max="1283" width="27.5703125" style="554" customWidth="1"/>
    <col min="1284" max="1284" width="17.140625" style="554" customWidth="1"/>
    <col min="1285" max="1285" width="11.7109375" style="554" customWidth="1"/>
    <col min="1286" max="1286" width="12.28515625" style="554" customWidth="1"/>
    <col min="1287" max="1287" width="28.140625" style="554" customWidth="1"/>
    <col min="1288" max="1288" width="30.85546875" style="554" customWidth="1"/>
    <col min="1289" max="1289" width="18" style="554" customWidth="1"/>
    <col min="1290" max="1290" width="19.7109375" style="554" customWidth="1"/>
    <col min="1291" max="1291" width="14.28515625" style="554" customWidth="1"/>
    <col min="1292" max="1292" width="27.85546875" style="554" customWidth="1"/>
    <col min="1293" max="1293" width="43.5703125" style="554" customWidth="1"/>
    <col min="1294" max="1294" width="14.85546875" style="554" customWidth="1"/>
    <col min="1295" max="1295" width="17.140625" style="554" customWidth="1"/>
    <col min="1296" max="1296" width="19.140625" style="554" customWidth="1"/>
    <col min="1297" max="1297" width="13" style="554" customWidth="1"/>
    <col min="1298" max="1298" width="16.28515625" style="554" customWidth="1"/>
    <col min="1299" max="1299" width="26.28515625" style="554" customWidth="1"/>
    <col min="1300" max="1535" width="0" style="554" hidden="1" customWidth="1"/>
    <col min="1536" max="1536" width="13" style="554"/>
    <col min="1537" max="1537" width="25.140625" style="554" customWidth="1"/>
    <col min="1538" max="1538" width="36.28515625" style="554" customWidth="1"/>
    <col min="1539" max="1539" width="27.5703125" style="554" customWidth="1"/>
    <col min="1540" max="1540" width="17.140625" style="554" customWidth="1"/>
    <col min="1541" max="1541" width="11.7109375" style="554" customWidth="1"/>
    <col min="1542" max="1542" width="12.28515625" style="554" customWidth="1"/>
    <col min="1543" max="1543" width="28.140625" style="554" customWidth="1"/>
    <col min="1544" max="1544" width="30.85546875" style="554" customWidth="1"/>
    <col min="1545" max="1545" width="18" style="554" customWidth="1"/>
    <col min="1546" max="1546" width="19.7109375" style="554" customWidth="1"/>
    <col min="1547" max="1547" width="14.28515625" style="554" customWidth="1"/>
    <col min="1548" max="1548" width="27.85546875" style="554" customWidth="1"/>
    <col min="1549" max="1549" width="43.5703125" style="554" customWidth="1"/>
    <col min="1550" max="1550" width="14.85546875" style="554" customWidth="1"/>
    <col min="1551" max="1551" width="17.140625" style="554" customWidth="1"/>
    <col min="1552" max="1552" width="19.140625" style="554" customWidth="1"/>
    <col min="1553" max="1553" width="13" style="554" customWidth="1"/>
    <col min="1554" max="1554" width="16.28515625" style="554" customWidth="1"/>
    <col min="1555" max="1555" width="26.28515625" style="554" customWidth="1"/>
    <col min="1556" max="1791" width="0" style="554" hidden="1" customWidth="1"/>
    <col min="1792" max="1792" width="13" style="554"/>
    <col min="1793" max="1793" width="25.140625" style="554" customWidth="1"/>
    <col min="1794" max="1794" width="36.28515625" style="554" customWidth="1"/>
    <col min="1795" max="1795" width="27.5703125" style="554" customWidth="1"/>
    <col min="1796" max="1796" width="17.140625" style="554" customWidth="1"/>
    <col min="1797" max="1797" width="11.7109375" style="554" customWidth="1"/>
    <col min="1798" max="1798" width="12.28515625" style="554" customWidth="1"/>
    <col min="1799" max="1799" width="28.140625" style="554" customWidth="1"/>
    <col min="1800" max="1800" width="30.85546875" style="554" customWidth="1"/>
    <col min="1801" max="1801" width="18" style="554" customWidth="1"/>
    <col min="1802" max="1802" width="19.7109375" style="554" customWidth="1"/>
    <col min="1803" max="1803" width="14.28515625" style="554" customWidth="1"/>
    <col min="1804" max="1804" width="27.85546875" style="554" customWidth="1"/>
    <col min="1805" max="1805" width="43.5703125" style="554" customWidth="1"/>
    <col min="1806" max="1806" width="14.85546875" style="554" customWidth="1"/>
    <col min="1807" max="1807" width="17.140625" style="554" customWidth="1"/>
    <col min="1808" max="1808" width="19.140625" style="554" customWidth="1"/>
    <col min="1809" max="1809" width="13" style="554" customWidth="1"/>
    <col min="1810" max="1810" width="16.28515625" style="554" customWidth="1"/>
    <col min="1811" max="1811" width="26.28515625" style="554" customWidth="1"/>
    <col min="1812" max="2047" width="0" style="554" hidden="1" customWidth="1"/>
    <col min="2048" max="2048" width="13" style="554"/>
    <col min="2049" max="2049" width="25.140625" style="554" customWidth="1"/>
    <col min="2050" max="2050" width="36.28515625" style="554" customWidth="1"/>
    <col min="2051" max="2051" width="27.5703125" style="554" customWidth="1"/>
    <col min="2052" max="2052" width="17.140625" style="554" customWidth="1"/>
    <col min="2053" max="2053" width="11.7109375" style="554" customWidth="1"/>
    <col min="2054" max="2054" width="12.28515625" style="554" customWidth="1"/>
    <col min="2055" max="2055" width="28.140625" style="554" customWidth="1"/>
    <col min="2056" max="2056" width="30.85546875" style="554" customWidth="1"/>
    <col min="2057" max="2057" width="18" style="554" customWidth="1"/>
    <col min="2058" max="2058" width="19.7109375" style="554" customWidth="1"/>
    <col min="2059" max="2059" width="14.28515625" style="554" customWidth="1"/>
    <col min="2060" max="2060" width="27.85546875" style="554" customWidth="1"/>
    <col min="2061" max="2061" width="43.5703125" style="554" customWidth="1"/>
    <col min="2062" max="2062" width="14.85546875" style="554" customWidth="1"/>
    <col min="2063" max="2063" width="17.140625" style="554" customWidth="1"/>
    <col min="2064" max="2064" width="19.140625" style="554" customWidth="1"/>
    <col min="2065" max="2065" width="13" style="554" customWidth="1"/>
    <col min="2066" max="2066" width="16.28515625" style="554" customWidth="1"/>
    <col min="2067" max="2067" width="26.28515625" style="554" customWidth="1"/>
    <col min="2068" max="2303" width="0" style="554" hidden="1" customWidth="1"/>
    <col min="2304" max="2304" width="13" style="554"/>
    <col min="2305" max="2305" width="25.140625" style="554" customWidth="1"/>
    <col min="2306" max="2306" width="36.28515625" style="554" customWidth="1"/>
    <col min="2307" max="2307" width="27.5703125" style="554" customWidth="1"/>
    <col min="2308" max="2308" width="17.140625" style="554" customWidth="1"/>
    <col min="2309" max="2309" width="11.7109375" style="554" customWidth="1"/>
    <col min="2310" max="2310" width="12.28515625" style="554" customWidth="1"/>
    <col min="2311" max="2311" width="28.140625" style="554" customWidth="1"/>
    <col min="2312" max="2312" width="30.85546875" style="554" customWidth="1"/>
    <col min="2313" max="2313" width="18" style="554" customWidth="1"/>
    <col min="2314" max="2314" width="19.7109375" style="554" customWidth="1"/>
    <col min="2315" max="2315" width="14.28515625" style="554" customWidth="1"/>
    <col min="2316" max="2316" width="27.85546875" style="554" customWidth="1"/>
    <col min="2317" max="2317" width="43.5703125" style="554" customWidth="1"/>
    <col min="2318" max="2318" width="14.85546875" style="554" customWidth="1"/>
    <col min="2319" max="2319" width="17.140625" style="554" customWidth="1"/>
    <col min="2320" max="2320" width="19.140625" style="554" customWidth="1"/>
    <col min="2321" max="2321" width="13" style="554" customWidth="1"/>
    <col min="2322" max="2322" width="16.28515625" style="554" customWidth="1"/>
    <col min="2323" max="2323" width="26.28515625" style="554" customWidth="1"/>
    <col min="2324" max="2559" width="0" style="554" hidden="1" customWidth="1"/>
    <col min="2560" max="2560" width="13" style="554"/>
    <col min="2561" max="2561" width="25.140625" style="554" customWidth="1"/>
    <col min="2562" max="2562" width="36.28515625" style="554" customWidth="1"/>
    <col min="2563" max="2563" width="27.5703125" style="554" customWidth="1"/>
    <col min="2564" max="2564" width="17.140625" style="554" customWidth="1"/>
    <col min="2565" max="2565" width="11.7109375" style="554" customWidth="1"/>
    <col min="2566" max="2566" width="12.28515625" style="554" customWidth="1"/>
    <col min="2567" max="2567" width="28.140625" style="554" customWidth="1"/>
    <col min="2568" max="2568" width="30.85546875" style="554" customWidth="1"/>
    <col min="2569" max="2569" width="18" style="554" customWidth="1"/>
    <col min="2570" max="2570" width="19.7109375" style="554" customWidth="1"/>
    <col min="2571" max="2571" width="14.28515625" style="554" customWidth="1"/>
    <col min="2572" max="2572" width="27.85546875" style="554" customWidth="1"/>
    <col min="2573" max="2573" width="43.5703125" style="554" customWidth="1"/>
    <col min="2574" max="2574" width="14.85546875" style="554" customWidth="1"/>
    <col min="2575" max="2575" width="17.140625" style="554" customWidth="1"/>
    <col min="2576" max="2576" width="19.140625" style="554" customWidth="1"/>
    <col min="2577" max="2577" width="13" style="554" customWidth="1"/>
    <col min="2578" max="2578" width="16.28515625" style="554" customWidth="1"/>
    <col min="2579" max="2579" width="26.28515625" style="554" customWidth="1"/>
    <col min="2580" max="2815" width="0" style="554" hidden="1" customWidth="1"/>
    <col min="2816" max="2816" width="13" style="554"/>
    <col min="2817" max="2817" width="25.140625" style="554" customWidth="1"/>
    <col min="2818" max="2818" width="36.28515625" style="554" customWidth="1"/>
    <col min="2819" max="2819" width="27.5703125" style="554" customWidth="1"/>
    <col min="2820" max="2820" width="17.140625" style="554" customWidth="1"/>
    <col min="2821" max="2821" width="11.7109375" style="554" customWidth="1"/>
    <col min="2822" max="2822" width="12.28515625" style="554" customWidth="1"/>
    <col min="2823" max="2823" width="28.140625" style="554" customWidth="1"/>
    <col min="2824" max="2824" width="30.85546875" style="554" customWidth="1"/>
    <col min="2825" max="2825" width="18" style="554" customWidth="1"/>
    <col min="2826" max="2826" width="19.7109375" style="554" customWidth="1"/>
    <col min="2827" max="2827" width="14.28515625" style="554" customWidth="1"/>
    <col min="2828" max="2828" width="27.85546875" style="554" customWidth="1"/>
    <col min="2829" max="2829" width="43.5703125" style="554" customWidth="1"/>
    <col min="2830" max="2830" width="14.85546875" style="554" customWidth="1"/>
    <col min="2831" max="2831" width="17.140625" style="554" customWidth="1"/>
    <col min="2832" max="2832" width="19.140625" style="554" customWidth="1"/>
    <col min="2833" max="2833" width="13" style="554" customWidth="1"/>
    <col min="2834" max="2834" width="16.28515625" style="554" customWidth="1"/>
    <col min="2835" max="2835" width="26.28515625" style="554" customWidth="1"/>
    <col min="2836" max="3071" width="0" style="554" hidden="1" customWidth="1"/>
    <col min="3072" max="3072" width="13" style="554"/>
    <col min="3073" max="3073" width="25.140625" style="554" customWidth="1"/>
    <col min="3074" max="3074" width="36.28515625" style="554" customWidth="1"/>
    <col min="3075" max="3075" width="27.5703125" style="554" customWidth="1"/>
    <col min="3076" max="3076" width="17.140625" style="554" customWidth="1"/>
    <col min="3077" max="3077" width="11.7109375" style="554" customWidth="1"/>
    <col min="3078" max="3078" width="12.28515625" style="554" customWidth="1"/>
    <col min="3079" max="3079" width="28.140625" style="554" customWidth="1"/>
    <col min="3080" max="3080" width="30.85546875" style="554" customWidth="1"/>
    <col min="3081" max="3081" width="18" style="554" customWidth="1"/>
    <col min="3082" max="3082" width="19.7109375" style="554" customWidth="1"/>
    <col min="3083" max="3083" width="14.28515625" style="554" customWidth="1"/>
    <col min="3084" max="3084" width="27.85546875" style="554" customWidth="1"/>
    <col min="3085" max="3085" width="43.5703125" style="554" customWidth="1"/>
    <col min="3086" max="3086" width="14.85546875" style="554" customWidth="1"/>
    <col min="3087" max="3087" width="17.140625" style="554" customWidth="1"/>
    <col min="3088" max="3088" width="19.140625" style="554" customWidth="1"/>
    <col min="3089" max="3089" width="13" style="554" customWidth="1"/>
    <col min="3090" max="3090" width="16.28515625" style="554" customWidth="1"/>
    <col min="3091" max="3091" width="26.28515625" style="554" customWidth="1"/>
    <col min="3092" max="3327" width="0" style="554" hidden="1" customWidth="1"/>
    <col min="3328" max="3328" width="13" style="554"/>
    <col min="3329" max="3329" width="25.140625" style="554" customWidth="1"/>
    <col min="3330" max="3330" width="36.28515625" style="554" customWidth="1"/>
    <col min="3331" max="3331" width="27.5703125" style="554" customWidth="1"/>
    <col min="3332" max="3332" width="17.140625" style="554" customWidth="1"/>
    <col min="3333" max="3333" width="11.7109375" style="554" customWidth="1"/>
    <col min="3334" max="3334" width="12.28515625" style="554" customWidth="1"/>
    <col min="3335" max="3335" width="28.140625" style="554" customWidth="1"/>
    <col min="3336" max="3336" width="30.85546875" style="554" customWidth="1"/>
    <col min="3337" max="3337" width="18" style="554" customWidth="1"/>
    <col min="3338" max="3338" width="19.7109375" style="554" customWidth="1"/>
    <col min="3339" max="3339" width="14.28515625" style="554" customWidth="1"/>
    <col min="3340" max="3340" width="27.85546875" style="554" customWidth="1"/>
    <col min="3341" max="3341" width="43.5703125" style="554" customWidth="1"/>
    <col min="3342" max="3342" width="14.85546875" style="554" customWidth="1"/>
    <col min="3343" max="3343" width="17.140625" style="554" customWidth="1"/>
    <col min="3344" max="3344" width="19.140625" style="554" customWidth="1"/>
    <col min="3345" max="3345" width="13" style="554" customWidth="1"/>
    <col min="3346" max="3346" width="16.28515625" style="554" customWidth="1"/>
    <col min="3347" max="3347" width="26.28515625" style="554" customWidth="1"/>
    <col min="3348" max="3583" width="0" style="554" hidden="1" customWidth="1"/>
    <col min="3584" max="3584" width="13" style="554"/>
    <col min="3585" max="3585" width="25.140625" style="554" customWidth="1"/>
    <col min="3586" max="3586" width="36.28515625" style="554" customWidth="1"/>
    <col min="3587" max="3587" width="27.5703125" style="554" customWidth="1"/>
    <col min="3588" max="3588" width="17.140625" style="554" customWidth="1"/>
    <col min="3589" max="3589" width="11.7109375" style="554" customWidth="1"/>
    <col min="3590" max="3590" width="12.28515625" style="554" customWidth="1"/>
    <col min="3591" max="3591" width="28.140625" style="554" customWidth="1"/>
    <col min="3592" max="3592" width="30.85546875" style="554" customWidth="1"/>
    <col min="3593" max="3593" width="18" style="554" customWidth="1"/>
    <col min="3594" max="3594" width="19.7109375" style="554" customWidth="1"/>
    <col min="3595" max="3595" width="14.28515625" style="554" customWidth="1"/>
    <col min="3596" max="3596" width="27.85546875" style="554" customWidth="1"/>
    <col min="3597" max="3597" width="43.5703125" style="554" customWidth="1"/>
    <col min="3598" max="3598" width="14.85546875" style="554" customWidth="1"/>
    <col min="3599" max="3599" width="17.140625" style="554" customWidth="1"/>
    <col min="3600" max="3600" width="19.140625" style="554" customWidth="1"/>
    <col min="3601" max="3601" width="13" style="554" customWidth="1"/>
    <col min="3602" max="3602" width="16.28515625" style="554" customWidth="1"/>
    <col min="3603" max="3603" width="26.28515625" style="554" customWidth="1"/>
    <col min="3604" max="3839" width="0" style="554" hidden="1" customWidth="1"/>
    <col min="3840" max="3840" width="13" style="554"/>
    <col min="3841" max="3841" width="25.140625" style="554" customWidth="1"/>
    <col min="3842" max="3842" width="36.28515625" style="554" customWidth="1"/>
    <col min="3843" max="3843" width="27.5703125" style="554" customWidth="1"/>
    <col min="3844" max="3844" width="17.140625" style="554" customWidth="1"/>
    <col min="3845" max="3845" width="11.7109375" style="554" customWidth="1"/>
    <col min="3846" max="3846" width="12.28515625" style="554" customWidth="1"/>
    <col min="3847" max="3847" width="28.140625" style="554" customWidth="1"/>
    <col min="3848" max="3848" width="30.85546875" style="554" customWidth="1"/>
    <col min="3849" max="3849" width="18" style="554" customWidth="1"/>
    <col min="3850" max="3850" width="19.7109375" style="554" customWidth="1"/>
    <col min="3851" max="3851" width="14.28515625" style="554" customWidth="1"/>
    <col min="3852" max="3852" width="27.85546875" style="554" customWidth="1"/>
    <col min="3853" max="3853" width="43.5703125" style="554" customWidth="1"/>
    <col min="3854" max="3854" width="14.85546875" style="554" customWidth="1"/>
    <col min="3855" max="3855" width="17.140625" style="554" customWidth="1"/>
    <col min="3856" max="3856" width="19.140625" style="554" customWidth="1"/>
    <col min="3857" max="3857" width="13" style="554" customWidth="1"/>
    <col min="3858" max="3858" width="16.28515625" style="554" customWidth="1"/>
    <col min="3859" max="3859" width="26.28515625" style="554" customWidth="1"/>
    <col min="3860" max="4095" width="0" style="554" hidden="1" customWidth="1"/>
    <col min="4096" max="4096" width="13" style="554"/>
    <col min="4097" max="4097" width="25.140625" style="554" customWidth="1"/>
    <col min="4098" max="4098" width="36.28515625" style="554" customWidth="1"/>
    <col min="4099" max="4099" width="27.5703125" style="554" customWidth="1"/>
    <col min="4100" max="4100" width="17.140625" style="554" customWidth="1"/>
    <col min="4101" max="4101" width="11.7109375" style="554" customWidth="1"/>
    <col min="4102" max="4102" width="12.28515625" style="554" customWidth="1"/>
    <col min="4103" max="4103" width="28.140625" style="554" customWidth="1"/>
    <col min="4104" max="4104" width="30.85546875" style="554" customWidth="1"/>
    <col min="4105" max="4105" width="18" style="554" customWidth="1"/>
    <col min="4106" max="4106" width="19.7109375" style="554" customWidth="1"/>
    <col min="4107" max="4107" width="14.28515625" style="554" customWidth="1"/>
    <col min="4108" max="4108" width="27.85546875" style="554" customWidth="1"/>
    <col min="4109" max="4109" width="43.5703125" style="554" customWidth="1"/>
    <col min="4110" max="4110" width="14.85546875" style="554" customWidth="1"/>
    <col min="4111" max="4111" width="17.140625" style="554" customWidth="1"/>
    <col min="4112" max="4112" width="19.140625" style="554" customWidth="1"/>
    <col min="4113" max="4113" width="13" style="554" customWidth="1"/>
    <col min="4114" max="4114" width="16.28515625" style="554" customWidth="1"/>
    <col min="4115" max="4115" width="26.28515625" style="554" customWidth="1"/>
    <col min="4116" max="4351" width="0" style="554" hidden="1" customWidth="1"/>
    <col min="4352" max="4352" width="13" style="554"/>
    <col min="4353" max="4353" width="25.140625" style="554" customWidth="1"/>
    <col min="4354" max="4354" width="36.28515625" style="554" customWidth="1"/>
    <col min="4355" max="4355" width="27.5703125" style="554" customWidth="1"/>
    <col min="4356" max="4356" width="17.140625" style="554" customWidth="1"/>
    <col min="4357" max="4357" width="11.7109375" style="554" customWidth="1"/>
    <col min="4358" max="4358" width="12.28515625" style="554" customWidth="1"/>
    <col min="4359" max="4359" width="28.140625" style="554" customWidth="1"/>
    <col min="4360" max="4360" width="30.85546875" style="554" customWidth="1"/>
    <col min="4361" max="4361" width="18" style="554" customWidth="1"/>
    <col min="4362" max="4362" width="19.7109375" style="554" customWidth="1"/>
    <col min="4363" max="4363" width="14.28515625" style="554" customWidth="1"/>
    <col min="4364" max="4364" width="27.85546875" style="554" customWidth="1"/>
    <col min="4365" max="4365" width="43.5703125" style="554" customWidth="1"/>
    <col min="4366" max="4366" width="14.85546875" style="554" customWidth="1"/>
    <col min="4367" max="4367" width="17.140625" style="554" customWidth="1"/>
    <col min="4368" max="4368" width="19.140625" style="554" customWidth="1"/>
    <col min="4369" max="4369" width="13" style="554" customWidth="1"/>
    <col min="4370" max="4370" width="16.28515625" style="554" customWidth="1"/>
    <col min="4371" max="4371" width="26.28515625" style="554" customWidth="1"/>
    <col min="4372" max="4607" width="0" style="554" hidden="1" customWidth="1"/>
    <col min="4608" max="4608" width="13" style="554"/>
    <col min="4609" max="4609" width="25.140625" style="554" customWidth="1"/>
    <col min="4610" max="4610" width="36.28515625" style="554" customWidth="1"/>
    <col min="4611" max="4611" width="27.5703125" style="554" customWidth="1"/>
    <col min="4612" max="4612" width="17.140625" style="554" customWidth="1"/>
    <col min="4613" max="4613" width="11.7109375" style="554" customWidth="1"/>
    <col min="4614" max="4614" width="12.28515625" style="554" customWidth="1"/>
    <col min="4615" max="4615" width="28.140625" style="554" customWidth="1"/>
    <col min="4616" max="4616" width="30.85546875" style="554" customWidth="1"/>
    <col min="4617" max="4617" width="18" style="554" customWidth="1"/>
    <col min="4618" max="4618" width="19.7109375" style="554" customWidth="1"/>
    <col min="4619" max="4619" width="14.28515625" style="554" customWidth="1"/>
    <col min="4620" max="4620" width="27.85546875" style="554" customWidth="1"/>
    <col min="4621" max="4621" width="43.5703125" style="554" customWidth="1"/>
    <col min="4622" max="4622" width="14.85546875" style="554" customWidth="1"/>
    <col min="4623" max="4623" width="17.140625" style="554" customWidth="1"/>
    <col min="4624" max="4624" width="19.140625" style="554" customWidth="1"/>
    <col min="4625" max="4625" width="13" style="554" customWidth="1"/>
    <col min="4626" max="4626" width="16.28515625" style="554" customWidth="1"/>
    <col min="4627" max="4627" width="26.28515625" style="554" customWidth="1"/>
    <col min="4628" max="4863" width="0" style="554" hidden="1" customWidth="1"/>
    <col min="4864" max="4864" width="13" style="554"/>
    <col min="4865" max="4865" width="25.140625" style="554" customWidth="1"/>
    <col min="4866" max="4866" width="36.28515625" style="554" customWidth="1"/>
    <col min="4867" max="4867" width="27.5703125" style="554" customWidth="1"/>
    <col min="4868" max="4868" width="17.140625" style="554" customWidth="1"/>
    <col min="4869" max="4869" width="11.7109375" style="554" customWidth="1"/>
    <col min="4870" max="4870" width="12.28515625" style="554" customWidth="1"/>
    <col min="4871" max="4871" width="28.140625" style="554" customWidth="1"/>
    <col min="4872" max="4872" width="30.85546875" style="554" customWidth="1"/>
    <col min="4873" max="4873" width="18" style="554" customWidth="1"/>
    <col min="4874" max="4874" width="19.7109375" style="554" customWidth="1"/>
    <col min="4875" max="4875" width="14.28515625" style="554" customWidth="1"/>
    <col min="4876" max="4876" width="27.85546875" style="554" customWidth="1"/>
    <col min="4877" max="4877" width="43.5703125" style="554" customWidth="1"/>
    <col min="4878" max="4878" width="14.85546875" style="554" customWidth="1"/>
    <col min="4879" max="4879" width="17.140625" style="554" customWidth="1"/>
    <col min="4880" max="4880" width="19.140625" style="554" customWidth="1"/>
    <col min="4881" max="4881" width="13" style="554" customWidth="1"/>
    <col min="4882" max="4882" width="16.28515625" style="554" customWidth="1"/>
    <col min="4883" max="4883" width="26.28515625" style="554" customWidth="1"/>
    <col min="4884" max="5119" width="0" style="554" hidden="1" customWidth="1"/>
    <col min="5120" max="5120" width="13" style="554"/>
    <col min="5121" max="5121" width="25.140625" style="554" customWidth="1"/>
    <col min="5122" max="5122" width="36.28515625" style="554" customWidth="1"/>
    <col min="5123" max="5123" width="27.5703125" style="554" customWidth="1"/>
    <col min="5124" max="5124" width="17.140625" style="554" customWidth="1"/>
    <col min="5125" max="5125" width="11.7109375" style="554" customWidth="1"/>
    <col min="5126" max="5126" width="12.28515625" style="554" customWidth="1"/>
    <col min="5127" max="5127" width="28.140625" style="554" customWidth="1"/>
    <col min="5128" max="5128" width="30.85546875" style="554" customWidth="1"/>
    <col min="5129" max="5129" width="18" style="554" customWidth="1"/>
    <col min="5130" max="5130" width="19.7109375" style="554" customWidth="1"/>
    <col min="5131" max="5131" width="14.28515625" style="554" customWidth="1"/>
    <col min="5132" max="5132" width="27.85546875" style="554" customWidth="1"/>
    <col min="5133" max="5133" width="43.5703125" style="554" customWidth="1"/>
    <col min="5134" max="5134" width="14.85546875" style="554" customWidth="1"/>
    <col min="5135" max="5135" width="17.140625" style="554" customWidth="1"/>
    <col min="5136" max="5136" width="19.140625" style="554" customWidth="1"/>
    <col min="5137" max="5137" width="13" style="554" customWidth="1"/>
    <col min="5138" max="5138" width="16.28515625" style="554" customWidth="1"/>
    <col min="5139" max="5139" width="26.28515625" style="554" customWidth="1"/>
    <col min="5140" max="5375" width="0" style="554" hidden="1" customWidth="1"/>
    <col min="5376" max="5376" width="13" style="554"/>
    <col min="5377" max="5377" width="25.140625" style="554" customWidth="1"/>
    <col min="5378" max="5378" width="36.28515625" style="554" customWidth="1"/>
    <col min="5379" max="5379" width="27.5703125" style="554" customWidth="1"/>
    <col min="5380" max="5380" width="17.140625" style="554" customWidth="1"/>
    <col min="5381" max="5381" width="11.7109375" style="554" customWidth="1"/>
    <col min="5382" max="5382" width="12.28515625" style="554" customWidth="1"/>
    <col min="5383" max="5383" width="28.140625" style="554" customWidth="1"/>
    <col min="5384" max="5384" width="30.85546875" style="554" customWidth="1"/>
    <col min="5385" max="5385" width="18" style="554" customWidth="1"/>
    <col min="5386" max="5386" width="19.7109375" style="554" customWidth="1"/>
    <col min="5387" max="5387" width="14.28515625" style="554" customWidth="1"/>
    <col min="5388" max="5388" width="27.85546875" style="554" customWidth="1"/>
    <col min="5389" max="5389" width="43.5703125" style="554" customWidth="1"/>
    <col min="5390" max="5390" width="14.85546875" style="554" customWidth="1"/>
    <col min="5391" max="5391" width="17.140625" style="554" customWidth="1"/>
    <col min="5392" max="5392" width="19.140625" style="554" customWidth="1"/>
    <col min="5393" max="5393" width="13" style="554" customWidth="1"/>
    <col min="5394" max="5394" width="16.28515625" style="554" customWidth="1"/>
    <col min="5395" max="5395" width="26.28515625" style="554" customWidth="1"/>
    <col min="5396" max="5631" width="0" style="554" hidden="1" customWidth="1"/>
    <col min="5632" max="5632" width="13" style="554"/>
    <col min="5633" max="5633" width="25.140625" style="554" customWidth="1"/>
    <col min="5634" max="5634" width="36.28515625" style="554" customWidth="1"/>
    <col min="5635" max="5635" width="27.5703125" style="554" customWidth="1"/>
    <col min="5636" max="5636" width="17.140625" style="554" customWidth="1"/>
    <col min="5637" max="5637" width="11.7109375" style="554" customWidth="1"/>
    <col min="5638" max="5638" width="12.28515625" style="554" customWidth="1"/>
    <col min="5639" max="5639" width="28.140625" style="554" customWidth="1"/>
    <col min="5640" max="5640" width="30.85546875" style="554" customWidth="1"/>
    <col min="5641" max="5641" width="18" style="554" customWidth="1"/>
    <col min="5642" max="5642" width="19.7109375" style="554" customWidth="1"/>
    <col min="5643" max="5643" width="14.28515625" style="554" customWidth="1"/>
    <col min="5644" max="5644" width="27.85546875" style="554" customWidth="1"/>
    <col min="5645" max="5645" width="43.5703125" style="554" customWidth="1"/>
    <col min="5646" max="5646" width="14.85546875" style="554" customWidth="1"/>
    <col min="5647" max="5647" width="17.140625" style="554" customWidth="1"/>
    <col min="5648" max="5648" width="19.140625" style="554" customWidth="1"/>
    <col min="5649" max="5649" width="13" style="554" customWidth="1"/>
    <col min="5650" max="5650" width="16.28515625" style="554" customWidth="1"/>
    <col min="5651" max="5651" width="26.28515625" style="554" customWidth="1"/>
    <col min="5652" max="5887" width="0" style="554" hidden="1" customWidth="1"/>
    <col min="5888" max="5888" width="13" style="554"/>
    <col min="5889" max="5889" width="25.140625" style="554" customWidth="1"/>
    <col min="5890" max="5890" width="36.28515625" style="554" customWidth="1"/>
    <col min="5891" max="5891" width="27.5703125" style="554" customWidth="1"/>
    <col min="5892" max="5892" width="17.140625" style="554" customWidth="1"/>
    <col min="5893" max="5893" width="11.7109375" style="554" customWidth="1"/>
    <col min="5894" max="5894" width="12.28515625" style="554" customWidth="1"/>
    <col min="5895" max="5895" width="28.140625" style="554" customWidth="1"/>
    <col min="5896" max="5896" width="30.85546875" style="554" customWidth="1"/>
    <col min="5897" max="5897" width="18" style="554" customWidth="1"/>
    <col min="5898" max="5898" width="19.7109375" style="554" customWidth="1"/>
    <col min="5899" max="5899" width="14.28515625" style="554" customWidth="1"/>
    <col min="5900" max="5900" width="27.85546875" style="554" customWidth="1"/>
    <col min="5901" max="5901" width="43.5703125" style="554" customWidth="1"/>
    <col min="5902" max="5902" width="14.85546875" style="554" customWidth="1"/>
    <col min="5903" max="5903" width="17.140625" style="554" customWidth="1"/>
    <col min="5904" max="5904" width="19.140625" style="554" customWidth="1"/>
    <col min="5905" max="5905" width="13" style="554" customWidth="1"/>
    <col min="5906" max="5906" width="16.28515625" style="554" customWidth="1"/>
    <col min="5907" max="5907" width="26.28515625" style="554" customWidth="1"/>
    <col min="5908" max="6143" width="0" style="554" hidden="1" customWidth="1"/>
    <col min="6144" max="6144" width="13" style="554"/>
    <col min="6145" max="6145" width="25.140625" style="554" customWidth="1"/>
    <col min="6146" max="6146" width="36.28515625" style="554" customWidth="1"/>
    <col min="6147" max="6147" width="27.5703125" style="554" customWidth="1"/>
    <col min="6148" max="6148" width="17.140625" style="554" customWidth="1"/>
    <col min="6149" max="6149" width="11.7109375" style="554" customWidth="1"/>
    <col min="6150" max="6150" width="12.28515625" style="554" customWidth="1"/>
    <col min="6151" max="6151" width="28.140625" style="554" customWidth="1"/>
    <col min="6152" max="6152" width="30.85546875" style="554" customWidth="1"/>
    <col min="6153" max="6153" width="18" style="554" customWidth="1"/>
    <col min="6154" max="6154" width="19.7109375" style="554" customWidth="1"/>
    <col min="6155" max="6155" width="14.28515625" style="554" customWidth="1"/>
    <col min="6156" max="6156" width="27.85546875" style="554" customWidth="1"/>
    <col min="6157" max="6157" width="43.5703125" style="554" customWidth="1"/>
    <col min="6158" max="6158" width="14.85546875" style="554" customWidth="1"/>
    <col min="6159" max="6159" width="17.140625" style="554" customWidth="1"/>
    <col min="6160" max="6160" width="19.140625" style="554" customWidth="1"/>
    <col min="6161" max="6161" width="13" style="554" customWidth="1"/>
    <col min="6162" max="6162" width="16.28515625" style="554" customWidth="1"/>
    <col min="6163" max="6163" width="26.28515625" style="554" customWidth="1"/>
    <col min="6164" max="6399" width="0" style="554" hidden="1" customWidth="1"/>
    <col min="6400" max="6400" width="13" style="554"/>
    <col min="6401" max="6401" width="25.140625" style="554" customWidth="1"/>
    <col min="6402" max="6402" width="36.28515625" style="554" customWidth="1"/>
    <col min="6403" max="6403" width="27.5703125" style="554" customWidth="1"/>
    <col min="6404" max="6404" width="17.140625" style="554" customWidth="1"/>
    <col min="6405" max="6405" width="11.7109375" style="554" customWidth="1"/>
    <col min="6406" max="6406" width="12.28515625" style="554" customWidth="1"/>
    <col min="6407" max="6407" width="28.140625" style="554" customWidth="1"/>
    <col min="6408" max="6408" width="30.85546875" style="554" customWidth="1"/>
    <col min="6409" max="6409" width="18" style="554" customWidth="1"/>
    <col min="6410" max="6410" width="19.7109375" style="554" customWidth="1"/>
    <col min="6411" max="6411" width="14.28515625" style="554" customWidth="1"/>
    <col min="6412" max="6412" width="27.85546875" style="554" customWidth="1"/>
    <col min="6413" max="6413" width="43.5703125" style="554" customWidth="1"/>
    <col min="6414" max="6414" width="14.85546875" style="554" customWidth="1"/>
    <col min="6415" max="6415" width="17.140625" style="554" customWidth="1"/>
    <col min="6416" max="6416" width="19.140625" style="554" customWidth="1"/>
    <col min="6417" max="6417" width="13" style="554" customWidth="1"/>
    <col min="6418" max="6418" width="16.28515625" style="554" customWidth="1"/>
    <col min="6419" max="6419" width="26.28515625" style="554" customWidth="1"/>
    <col min="6420" max="6655" width="0" style="554" hidden="1" customWidth="1"/>
    <col min="6656" max="6656" width="13" style="554"/>
    <col min="6657" max="6657" width="25.140625" style="554" customWidth="1"/>
    <col min="6658" max="6658" width="36.28515625" style="554" customWidth="1"/>
    <col min="6659" max="6659" width="27.5703125" style="554" customWidth="1"/>
    <col min="6660" max="6660" width="17.140625" style="554" customWidth="1"/>
    <col min="6661" max="6661" width="11.7109375" style="554" customWidth="1"/>
    <col min="6662" max="6662" width="12.28515625" style="554" customWidth="1"/>
    <col min="6663" max="6663" width="28.140625" style="554" customWidth="1"/>
    <col min="6664" max="6664" width="30.85546875" style="554" customWidth="1"/>
    <col min="6665" max="6665" width="18" style="554" customWidth="1"/>
    <col min="6666" max="6666" width="19.7109375" style="554" customWidth="1"/>
    <col min="6667" max="6667" width="14.28515625" style="554" customWidth="1"/>
    <col min="6668" max="6668" width="27.85546875" style="554" customWidth="1"/>
    <col min="6669" max="6669" width="43.5703125" style="554" customWidth="1"/>
    <col min="6670" max="6670" width="14.85546875" style="554" customWidth="1"/>
    <col min="6671" max="6671" width="17.140625" style="554" customWidth="1"/>
    <col min="6672" max="6672" width="19.140625" style="554" customWidth="1"/>
    <col min="6673" max="6673" width="13" style="554" customWidth="1"/>
    <col min="6674" max="6674" width="16.28515625" style="554" customWidth="1"/>
    <col min="6675" max="6675" width="26.28515625" style="554" customWidth="1"/>
    <col min="6676" max="6911" width="0" style="554" hidden="1" customWidth="1"/>
    <col min="6912" max="6912" width="13" style="554"/>
    <col min="6913" max="6913" width="25.140625" style="554" customWidth="1"/>
    <col min="6914" max="6914" width="36.28515625" style="554" customWidth="1"/>
    <col min="6915" max="6915" width="27.5703125" style="554" customWidth="1"/>
    <col min="6916" max="6916" width="17.140625" style="554" customWidth="1"/>
    <col min="6917" max="6917" width="11.7109375" style="554" customWidth="1"/>
    <col min="6918" max="6918" width="12.28515625" style="554" customWidth="1"/>
    <col min="6919" max="6919" width="28.140625" style="554" customWidth="1"/>
    <col min="6920" max="6920" width="30.85546875" style="554" customWidth="1"/>
    <col min="6921" max="6921" width="18" style="554" customWidth="1"/>
    <col min="6922" max="6922" width="19.7109375" style="554" customWidth="1"/>
    <col min="6923" max="6923" width="14.28515625" style="554" customWidth="1"/>
    <col min="6924" max="6924" width="27.85546875" style="554" customWidth="1"/>
    <col min="6925" max="6925" width="43.5703125" style="554" customWidth="1"/>
    <col min="6926" max="6926" width="14.85546875" style="554" customWidth="1"/>
    <col min="6927" max="6927" width="17.140625" style="554" customWidth="1"/>
    <col min="6928" max="6928" width="19.140625" style="554" customWidth="1"/>
    <col min="6929" max="6929" width="13" style="554" customWidth="1"/>
    <col min="6930" max="6930" width="16.28515625" style="554" customWidth="1"/>
    <col min="6931" max="6931" width="26.28515625" style="554" customWidth="1"/>
    <col min="6932" max="7167" width="0" style="554" hidden="1" customWidth="1"/>
    <col min="7168" max="7168" width="13" style="554"/>
    <col min="7169" max="7169" width="25.140625" style="554" customWidth="1"/>
    <col min="7170" max="7170" width="36.28515625" style="554" customWidth="1"/>
    <col min="7171" max="7171" width="27.5703125" style="554" customWidth="1"/>
    <col min="7172" max="7172" width="17.140625" style="554" customWidth="1"/>
    <col min="7173" max="7173" width="11.7109375" style="554" customWidth="1"/>
    <col min="7174" max="7174" width="12.28515625" style="554" customWidth="1"/>
    <col min="7175" max="7175" width="28.140625" style="554" customWidth="1"/>
    <col min="7176" max="7176" width="30.85546875" style="554" customWidth="1"/>
    <col min="7177" max="7177" width="18" style="554" customWidth="1"/>
    <col min="7178" max="7178" width="19.7109375" style="554" customWidth="1"/>
    <col min="7179" max="7179" width="14.28515625" style="554" customWidth="1"/>
    <col min="7180" max="7180" width="27.85546875" style="554" customWidth="1"/>
    <col min="7181" max="7181" width="43.5703125" style="554" customWidth="1"/>
    <col min="7182" max="7182" width="14.85546875" style="554" customWidth="1"/>
    <col min="7183" max="7183" width="17.140625" style="554" customWidth="1"/>
    <col min="7184" max="7184" width="19.140625" style="554" customWidth="1"/>
    <col min="7185" max="7185" width="13" style="554" customWidth="1"/>
    <col min="7186" max="7186" width="16.28515625" style="554" customWidth="1"/>
    <col min="7187" max="7187" width="26.28515625" style="554" customWidth="1"/>
    <col min="7188" max="7423" width="0" style="554" hidden="1" customWidth="1"/>
    <col min="7424" max="7424" width="13" style="554"/>
    <col min="7425" max="7425" width="25.140625" style="554" customWidth="1"/>
    <col min="7426" max="7426" width="36.28515625" style="554" customWidth="1"/>
    <col min="7427" max="7427" width="27.5703125" style="554" customWidth="1"/>
    <col min="7428" max="7428" width="17.140625" style="554" customWidth="1"/>
    <col min="7429" max="7429" width="11.7109375" style="554" customWidth="1"/>
    <col min="7430" max="7430" width="12.28515625" style="554" customWidth="1"/>
    <col min="7431" max="7431" width="28.140625" style="554" customWidth="1"/>
    <col min="7432" max="7432" width="30.85546875" style="554" customWidth="1"/>
    <col min="7433" max="7433" width="18" style="554" customWidth="1"/>
    <col min="7434" max="7434" width="19.7109375" style="554" customWidth="1"/>
    <col min="7435" max="7435" width="14.28515625" style="554" customWidth="1"/>
    <col min="7436" max="7436" width="27.85546875" style="554" customWidth="1"/>
    <col min="7437" max="7437" width="43.5703125" style="554" customWidth="1"/>
    <col min="7438" max="7438" width="14.85546875" style="554" customWidth="1"/>
    <col min="7439" max="7439" width="17.140625" style="554" customWidth="1"/>
    <col min="7440" max="7440" width="19.140625" style="554" customWidth="1"/>
    <col min="7441" max="7441" width="13" style="554" customWidth="1"/>
    <col min="7442" max="7442" width="16.28515625" style="554" customWidth="1"/>
    <col min="7443" max="7443" width="26.28515625" style="554" customWidth="1"/>
    <col min="7444" max="7679" width="0" style="554" hidden="1" customWidth="1"/>
    <col min="7680" max="7680" width="13" style="554"/>
    <col min="7681" max="7681" width="25.140625" style="554" customWidth="1"/>
    <col min="7682" max="7682" width="36.28515625" style="554" customWidth="1"/>
    <col min="7683" max="7683" width="27.5703125" style="554" customWidth="1"/>
    <col min="7684" max="7684" width="17.140625" style="554" customWidth="1"/>
    <col min="7685" max="7685" width="11.7109375" style="554" customWidth="1"/>
    <col min="7686" max="7686" width="12.28515625" style="554" customWidth="1"/>
    <col min="7687" max="7687" width="28.140625" style="554" customWidth="1"/>
    <col min="7688" max="7688" width="30.85546875" style="554" customWidth="1"/>
    <col min="7689" max="7689" width="18" style="554" customWidth="1"/>
    <col min="7690" max="7690" width="19.7109375" style="554" customWidth="1"/>
    <col min="7691" max="7691" width="14.28515625" style="554" customWidth="1"/>
    <col min="7692" max="7692" width="27.85546875" style="554" customWidth="1"/>
    <col min="7693" max="7693" width="43.5703125" style="554" customWidth="1"/>
    <col min="7694" max="7694" width="14.85546875" style="554" customWidth="1"/>
    <col min="7695" max="7695" width="17.140625" style="554" customWidth="1"/>
    <col min="7696" max="7696" width="19.140625" style="554" customWidth="1"/>
    <col min="7697" max="7697" width="13" style="554" customWidth="1"/>
    <col min="7698" max="7698" width="16.28515625" style="554" customWidth="1"/>
    <col min="7699" max="7699" width="26.28515625" style="554" customWidth="1"/>
    <col min="7700" max="7935" width="0" style="554" hidden="1" customWidth="1"/>
    <col min="7936" max="7936" width="13" style="554"/>
    <col min="7937" max="7937" width="25.140625" style="554" customWidth="1"/>
    <col min="7938" max="7938" width="36.28515625" style="554" customWidth="1"/>
    <col min="7939" max="7939" width="27.5703125" style="554" customWidth="1"/>
    <col min="7940" max="7940" width="17.140625" style="554" customWidth="1"/>
    <col min="7941" max="7941" width="11.7109375" style="554" customWidth="1"/>
    <col min="7942" max="7942" width="12.28515625" style="554" customWidth="1"/>
    <col min="7943" max="7943" width="28.140625" style="554" customWidth="1"/>
    <col min="7944" max="7944" width="30.85546875" style="554" customWidth="1"/>
    <col min="7945" max="7945" width="18" style="554" customWidth="1"/>
    <col min="7946" max="7946" width="19.7109375" style="554" customWidth="1"/>
    <col min="7947" max="7947" width="14.28515625" style="554" customWidth="1"/>
    <col min="7948" max="7948" width="27.85546875" style="554" customWidth="1"/>
    <col min="7949" max="7949" width="43.5703125" style="554" customWidth="1"/>
    <col min="7950" max="7950" width="14.85546875" style="554" customWidth="1"/>
    <col min="7951" max="7951" width="17.140625" style="554" customWidth="1"/>
    <col min="7952" max="7952" width="19.140625" style="554" customWidth="1"/>
    <col min="7953" max="7953" width="13" style="554" customWidth="1"/>
    <col min="7954" max="7954" width="16.28515625" style="554" customWidth="1"/>
    <col min="7955" max="7955" width="26.28515625" style="554" customWidth="1"/>
    <col min="7956" max="8191" width="0" style="554" hidden="1" customWidth="1"/>
    <col min="8192" max="8192" width="13" style="554"/>
    <col min="8193" max="8193" width="25.140625" style="554" customWidth="1"/>
    <col min="8194" max="8194" width="36.28515625" style="554" customWidth="1"/>
    <col min="8195" max="8195" width="27.5703125" style="554" customWidth="1"/>
    <col min="8196" max="8196" width="17.140625" style="554" customWidth="1"/>
    <col min="8197" max="8197" width="11.7109375" style="554" customWidth="1"/>
    <col min="8198" max="8198" width="12.28515625" style="554" customWidth="1"/>
    <col min="8199" max="8199" width="28.140625" style="554" customWidth="1"/>
    <col min="8200" max="8200" width="30.85546875" style="554" customWidth="1"/>
    <col min="8201" max="8201" width="18" style="554" customWidth="1"/>
    <col min="8202" max="8202" width="19.7109375" style="554" customWidth="1"/>
    <col min="8203" max="8203" width="14.28515625" style="554" customWidth="1"/>
    <col min="8204" max="8204" width="27.85546875" style="554" customWidth="1"/>
    <col min="8205" max="8205" width="43.5703125" style="554" customWidth="1"/>
    <col min="8206" max="8206" width="14.85546875" style="554" customWidth="1"/>
    <col min="8207" max="8207" width="17.140625" style="554" customWidth="1"/>
    <col min="8208" max="8208" width="19.140625" style="554" customWidth="1"/>
    <col min="8209" max="8209" width="13" style="554" customWidth="1"/>
    <col min="8210" max="8210" width="16.28515625" style="554" customWidth="1"/>
    <col min="8211" max="8211" width="26.28515625" style="554" customWidth="1"/>
    <col min="8212" max="8447" width="0" style="554" hidden="1" customWidth="1"/>
    <col min="8448" max="8448" width="13" style="554"/>
    <col min="8449" max="8449" width="25.140625" style="554" customWidth="1"/>
    <col min="8450" max="8450" width="36.28515625" style="554" customWidth="1"/>
    <col min="8451" max="8451" width="27.5703125" style="554" customWidth="1"/>
    <col min="8452" max="8452" width="17.140625" style="554" customWidth="1"/>
    <col min="8453" max="8453" width="11.7109375" style="554" customWidth="1"/>
    <col min="8454" max="8454" width="12.28515625" style="554" customWidth="1"/>
    <col min="8455" max="8455" width="28.140625" style="554" customWidth="1"/>
    <col min="8456" max="8456" width="30.85546875" style="554" customWidth="1"/>
    <col min="8457" max="8457" width="18" style="554" customWidth="1"/>
    <col min="8458" max="8458" width="19.7109375" style="554" customWidth="1"/>
    <col min="8459" max="8459" width="14.28515625" style="554" customWidth="1"/>
    <col min="8460" max="8460" width="27.85546875" style="554" customWidth="1"/>
    <col min="8461" max="8461" width="43.5703125" style="554" customWidth="1"/>
    <col min="8462" max="8462" width="14.85546875" style="554" customWidth="1"/>
    <col min="8463" max="8463" width="17.140625" style="554" customWidth="1"/>
    <col min="8464" max="8464" width="19.140625" style="554" customWidth="1"/>
    <col min="8465" max="8465" width="13" style="554" customWidth="1"/>
    <col min="8466" max="8466" width="16.28515625" style="554" customWidth="1"/>
    <col min="8467" max="8467" width="26.28515625" style="554" customWidth="1"/>
    <col min="8468" max="8703" width="0" style="554" hidden="1" customWidth="1"/>
    <col min="8704" max="8704" width="13" style="554"/>
    <col min="8705" max="8705" width="25.140625" style="554" customWidth="1"/>
    <col min="8706" max="8706" width="36.28515625" style="554" customWidth="1"/>
    <col min="8707" max="8707" width="27.5703125" style="554" customWidth="1"/>
    <col min="8708" max="8708" width="17.140625" style="554" customWidth="1"/>
    <col min="8709" max="8709" width="11.7109375" style="554" customWidth="1"/>
    <col min="8710" max="8710" width="12.28515625" style="554" customWidth="1"/>
    <col min="8711" max="8711" width="28.140625" style="554" customWidth="1"/>
    <col min="8712" max="8712" width="30.85546875" style="554" customWidth="1"/>
    <col min="8713" max="8713" width="18" style="554" customWidth="1"/>
    <col min="8714" max="8714" width="19.7109375" style="554" customWidth="1"/>
    <col min="8715" max="8715" width="14.28515625" style="554" customWidth="1"/>
    <col min="8716" max="8716" width="27.85546875" style="554" customWidth="1"/>
    <col min="8717" max="8717" width="43.5703125" style="554" customWidth="1"/>
    <col min="8718" max="8718" width="14.85546875" style="554" customWidth="1"/>
    <col min="8719" max="8719" width="17.140625" style="554" customWidth="1"/>
    <col min="8720" max="8720" width="19.140625" style="554" customWidth="1"/>
    <col min="8721" max="8721" width="13" style="554" customWidth="1"/>
    <col min="8722" max="8722" width="16.28515625" style="554" customWidth="1"/>
    <col min="8723" max="8723" width="26.28515625" style="554" customWidth="1"/>
    <col min="8724" max="8959" width="0" style="554" hidden="1" customWidth="1"/>
    <col min="8960" max="8960" width="13" style="554"/>
    <col min="8961" max="8961" width="25.140625" style="554" customWidth="1"/>
    <col min="8962" max="8962" width="36.28515625" style="554" customWidth="1"/>
    <col min="8963" max="8963" width="27.5703125" style="554" customWidth="1"/>
    <col min="8964" max="8964" width="17.140625" style="554" customWidth="1"/>
    <col min="8965" max="8965" width="11.7109375" style="554" customWidth="1"/>
    <col min="8966" max="8966" width="12.28515625" style="554" customWidth="1"/>
    <col min="8967" max="8967" width="28.140625" style="554" customWidth="1"/>
    <col min="8968" max="8968" width="30.85546875" style="554" customWidth="1"/>
    <col min="8969" max="8969" width="18" style="554" customWidth="1"/>
    <col min="8970" max="8970" width="19.7109375" style="554" customWidth="1"/>
    <col min="8971" max="8971" width="14.28515625" style="554" customWidth="1"/>
    <col min="8972" max="8972" width="27.85546875" style="554" customWidth="1"/>
    <col min="8973" max="8973" width="43.5703125" style="554" customWidth="1"/>
    <col min="8974" max="8974" width="14.85546875" style="554" customWidth="1"/>
    <col min="8975" max="8975" width="17.140625" style="554" customWidth="1"/>
    <col min="8976" max="8976" width="19.140625" style="554" customWidth="1"/>
    <col min="8977" max="8977" width="13" style="554" customWidth="1"/>
    <col min="8978" max="8978" width="16.28515625" style="554" customWidth="1"/>
    <col min="8979" max="8979" width="26.28515625" style="554" customWidth="1"/>
    <col min="8980" max="9215" width="0" style="554" hidden="1" customWidth="1"/>
    <col min="9216" max="9216" width="13" style="554"/>
    <col min="9217" max="9217" width="25.140625" style="554" customWidth="1"/>
    <col min="9218" max="9218" width="36.28515625" style="554" customWidth="1"/>
    <col min="9219" max="9219" width="27.5703125" style="554" customWidth="1"/>
    <col min="9220" max="9220" width="17.140625" style="554" customWidth="1"/>
    <col min="9221" max="9221" width="11.7109375" style="554" customWidth="1"/>
    <col min="9222" max="9222" width="12.28515625" style="554" customWidth="1"/>
    <col min="9223" max="9223" width="28.140625" style="554" customWidth="1"/>
    <col min="9224" max="9224" width="30.85546875" style="554" customWidth="1"/>
    <col min="9225" max="9225" width="18" style="554" customWidth="1"/>
    <col min="9226" max="9226" width="19.7109375" style="554" customWidth="1"/>
    <col min="9227" max="9227" width="14.28515625" style="554" customWidth="1"/>
    <col min="9228" max="9228" width="27.85546875" style="554" customWidth="1"/>
    <col min="9229" max="9229" width="43.5703125" style="554" customWidth="1"/>
    <col min="9230" max="9230" width="14.85546875" style="554" customWidth="1"/>
    <col min="9231" max="9231" width="17.140625" style="554" customWidth="1"/>
    <col min="9232" max="9232" width="19.140625" style="554" customWidth="1"/>
    <col min="9233" max="9233" width="13" style="554" customWidth="1"/>
    <col min="9234" max="9234" width="16.28515625" style="554" customWidth="1"/>
    <col min="9235" max="9235" width="26.28515625" style="554" customWidth="1"/>
    <col min="9236" max="9471" width="0" style="554" hidden="1" customWidth="1"/>
    <col min="9472" max="9472" width="13" style="554"/>
    <col min="9473" max="9473" width="25.140625" style="554" customWidth="1"/>
    <col min="9474" max="9474" width="36.28515625" style="554" customWidth="1"/>
    <col min="9475" max="9475" width="27.5703125" style="554" customWidth="1"/>
    <col min="9476" max="9476" width="17.140625" style="554" customWidth="1"/>
    <col min="9477" max="9477" width="11.7109375" style="554" customWidth="1"/>
    <col min="9478" max="9478" width="12.28515625" style="554" customWidth="1"/>
    <col min="9479" max="9479" width="28.140625" style="554" customWidth="1"/>
    <col min="9480" max="9480" width="30.85546875" style="554" customWidth="1"/>
    <col min="9481" max="9481" width="18" style="554" customWidth="1"/>
    <col min="9482" max="9482" width="19.7109375" style="554" customWidth="1"/>
    <col min="9483" max="9483" width="14.28515625" style="554" customWidth="1"/>
    <col min="9484" max="9484" width="27.85546875" style="554" customWidth="1"/>
    <col min="9485" max="9485" width="43.5703125" style="554" customWidth="1"/>
    <col min="9486" max="9486" width="14.85546875" style="554" customWidth="1"/>
    <col min="9487" max="9487" width="17.140625" style="554" customWidth="1"/>
    <col min="9488" max="9488" width="19.140625" style="554" customWidth="1"/>
    <col min="9489" max="9489" width="13" style="554" customWidth="1"/>
    <col min="9490" max="9490" width="16.28515625" style="554" customWidth="1"/>
    <col min="9491" max="9491" width="26.28515625" style="554" customWidth="1"/>
    <col min="9492" max="9727" width="0" style="554" hidden="1" customWidth="1"/>
    <col min="9728" max="9728" width="13" style="554"/>
    <col min="9729" max="9729" width="25.140625" style="554" customWidth="1"/>
    <col min="9730" max="9730" width="36.28515625" style="554" customWidth="1"/>
    <col min="9731" max="9731" width="27.5703125" style="554" customWidth="1"/>
    <col min="9732" max="9732" width="17.140625" style="554" customWidth="1"/>
    <col min="9733" max="9733" width="11.7109375" style="554" customWidth="1"/>
    <col min="9734" max="9734" width="12.28515625" style="554" customWidth="1"/>
    <col min="9735" max="9735" width="28.140625" style="554" customWidth="1"/>
    <col min="9736" max="9736" width="30.85546875" style="554" customWidth="1"/>
    <col min="9737" max="9737" width="18" style="554" customWidth="1"/>
    <col min="9738" max="9738" width="19.7109375" style="554" customWidth="1"/>
    <col min="9739" max="9739" width="14.28515625" style="554" customWidth="1"/>
    <col min="9740" max="9740" width="27.85546875" style="554" customWidth="1"/>
    <col min="9741" max="9741" width="43.5703125" style="554" customWidth="1"/>
    <col min="9742" max="9742" width="14.85546875" style="554" customWidth="1"/>
    <col min="9743" max="9743" width="17.140625" style="554" customWidth="1"/>
    <col min="9744" max="9744" width="19.140625" style="554" customWidth="1"/>
    <col min="9745" max="9745" width="13" style="554" customWidth="1"/>
    <col min="9746" max="9746" width="16.28515625" style="554" customWidth="1"/>
    <col min="9747" max="9747" width="26.28515625" style="554" customWidth="1"/>
    <col min="9748" max="9983" width="0" style="554" hidden="1" customWidth="1"/>
    <col min="9984" max="9984" width="13" style="554"/>
    <col min="9985" max="9985" width="25.140625" style="554" customWidth="1"/>
    <col min="9986" max="9986" width="36.28515625" style="554" customWidth="1"/>
    <col min="9987" max="9987" width="27.5703125" style="554" customWidth="1"/>
    <col min="9988" max="9988" width="17.140625" style="554" customWidth="1"/>
    <col min="9989" max="9989" width="11.7109375" style="554" customWidth="1"/>
    <col min="9990" max="9990" width="12.28515625" style="554" customWidth="1"/>
    <col min="9991" max="9991" width="28.140625" style="554" customWidth="1"/>
    <col min="9992" max="9992" width="30.85546875" style="554" customWidth="1"/>
    <col min="9993" max="9993" width="18" style="554" customWidth="1"/>
    <col min="9994" max="9994" width="19.7109375" style="554" customWidth="1"/>
    <col min="9995" max="9995" width="14.28515625" style="554" customWidth="1"/>
    <col min="9996" max="9996" width="27.85546875" style="554" customWidth="1"/>
    <col min="9997" max="9997" width="43.5703125" style="554" customWidth="1"/>
    <col min="9998" max="9998" width="14.85546875" style="554" customWidth="1"/>
    <col min="9999" max="9999" width="17.140625" style="554" customWidth="1"/>
    <col min="10000" max="10000" width="19.140625" style="554" customWidth="1"/>
    <col min="10001" max="10001" width="13" style="554" customWidth="1"/>
    <col min="10002" max="10002" width="16.28515625" style="554" customWidth="1"/>
    <col min="10003" max="10003" width="26.28515625" style="554" customWidth="1"/>
    <col min="10004" max="10239" width="0" style="554" hidden="1" customWidth="1"/>
    <col min="10240" max="10240" width="13" style="554"/>
    <col min="10241" max="10241" width="25.140625" style="554" customWidth="1"/>
    <col min="10242" max="10242" width="36.28515625" style="554" customWidth="1"/>
    <col min="10243" max="10243" width="27.5703125" style="554" customWidth="1"/>
    <col min="10244" max="10244" width="17.140625" style="554" customWidth="1"/>
    <col min="10245" max="10245" width="11.7109375" style="554" customWidth="1"/>
    <col min="10246" max="10246" width="12.28515625" style="554" customWidth="1"/>
    <col min="10247" max="10247" width="28.140625" style="554" customWidth="1"/>
    <col min="10248" max="10248" width="30.85546875" style="554" customWidth="1"/>
    <col min="10249" max="10249" width="18" style="554" customWidth="1"/>
    <col min="10250" max="10250" width="19.7109375" style="554" customWidth="1"/>
    <col min="10251" max="10251" width="14.28515625" style="554" customWidth="1"/>
    <col min="10252" max="10252" width="27.85546875" style="554" customWidth="1"/>
    <col min="10253" max="10253" width="43.5703125" style="554" customWidth="1"/>
    <col min="10254" max="10254" width="14.85546875" style="554" customWidth="1"/>
    <col min="10255" max="10255" width="17.140625" style="554" customWidth="1"/>
    <col min="10256" max="10256" width="19.140625" style="554" customWidth="1"/>
    <col min="10257" max="10257" width="13" style="554" customWidth="1"/>
    <col min="10258" max="10258" width="16.28515625" style="554" customWidth="1"/>
    <col min="10259" max="10259" width="26.28515625" style="554" customWidth="1"/>
    <col min="10260" max="10495" width="0" style="554" hidden="1" customWidth="1"/>
    <col min="10496" max="10496" width="13" style="554"/>
    <col min="10497" max="10497" width="25.140625" style="554" customWidth="1"/>
    <col min="10498" max="10498" width="36.28515625" style="554" customWidth="1"/>
    <col min="10499" max="10499" width="27.5703125" style="554" customWidth="1"/>
    <col min="10500" max="10500" width="17.140625" style="554" customWidth="1"/>
    <col min="10501" max="10501" width="11.7109375" style="554" customWidth="1"/>
    <col min="10502" max="10502" width="12.28515625" style="554" customWidth="1"/>
    <col min="10503" max="10503" width="28.140625" style="554" customWidth="1"/>
    <col min="10504" max="10504" width="30.85546875" style="554" customWidth="1"/>
    <col min="10505" max="10505" width="18" style="554" customWidth="1"/>
    <col min="10506" max="10506" width="19.7109375" style="554" customWidth="1"/>
    <col min="10507" max="10507" width="14.28515625" style="554" customWidth="1"/>
    <col min="10508" max="10508" width="27.85546875" style="554" customWidth="1"/>
    <col min="10509" max="10509" width="43.5703125" style="554" customWidth="1"/>
    <col min="10510" max="10510" width="14.85546875" style="554" customWidth="1"/>
    <col min="10511" max="10511" width="17.140625" style="554" customWidth="1"/>
    <col min="10512" max="10512" width="19.140625" style="554" customWidth="1"/>
    <col min="10513" max="10513" width="13" style="554" customWidth="1"/>
    <col min="10514" max="10514" width="16.28515625" style="554" customWidth="1"/>
    <col min="10515" max="10515" width="26.28515625" style="554" customWidth="1"/>
    <col min="10516" max="10751" width="0" style="554" hidden="1" customWidth="1"/>
    <col min="10752" max="10752" width="13" style="554"/>
    <col min="10753" max="10753" width="25.140625" style="554" customWidth="1"/>
    <col min="10754" max="10754" width="36.28515625" style="554" customWidth="1"/>
    <col min="10755" max="10755" width="27.5703125" style="554" customWidth="1"/>
    <col min="10756" max="10756" width="17.140625" style="554" customWidth="1"/>
    <col min="10757" max="10757" width="11.7109375" style="554" customWidth="1"/>
    <col min="10758" max="10758" width="12.28515625" style="554" customWidth="1"/>
    <col min="10759" max="10759" width="28.140625" style="554" customWidth="1"/>
    <col min="10760" max="10760" width="30.85546875" style="554" customWidth="1"/>
    <col min="10761" max="10761" width="18" style="554" customWidth="1"/>
    <col min="10762" max="10762" width="19.7109375" style="554" customWidth="1"/>
    <col min="10763" max="10763" width="14.28515625" style="554" customWidth="1"/>
    <col min="10764" max="10764" width="27.85546875" style="554" customWidth="1"/>
    <col min="10765" max="10765" width="43.5703125" style="554" customWidth="1"/>
    <col min="10766" max="10766" width="14.85546875" style="554" customWidth="1"/>
    <col min="10767" max="10767" width="17.140625" style="554" customWidth="1"/>
    <col min="10768" max="10768" width="19.140625" style="554" customWidth="1"/>
    <col min="10769" max="10769" width="13" style="554" customWidth="1"/>
    <col min="10770" max="10770" width="16.28515625" style="554" customWidth="1"/>
    <col min="10771" max="10771" width="26.28515625" style="554" customWidth="1"/>
    <col min="10772" max="11007" width="0" style="554" hidden="1" customWidth="1"/>
    <col min="11008" max="11008" width="13" style="554"/>
    <col min="11009" max="11009" width="25.140625" style="554" customWidth="1"/>
    <col min="11010" max="11010" width="36.28515625" style="554" customWidth="1"/>
    <col min="11011" max="11011" width="27.5703125" style="554" customWidth="1"/>
    <col min="11012" max="11012" width="17.140625" style="554" customWidth="1"/>
    <col min="11013" max="11013" width="11.7109375" style="554" customWidth="1"/>
    <col min="11014" max="11014" width="12.28515625" style="554" customWidth="1"/>
    <col min="11015" max="11015" width="28.140625" style="554" customWidth="1"/>
    <col min="11016" max="11016" width="30.85546875" style="554" customWidth="1"/>
    <col min="11017" max="11017" width="18" style="554" customWidth="1"/>
    <col min="11018" max="11018" width="19.7109375" style="554" customWidth="1"/>
    <col min="11019" max="11019" width="14.28515625" style="554" customWidth="1"/>
    <col min="11020" max="11020" width="27.85546875" style="554" customWidth="1"/>
    <col min="11021" max="11021" width="43.5703125" style="554" customWidth="1"/>
    <col min="11022" max="11022" width="14.85546875" style="554" customWidth="1"/>
    <col min="11023" max="11023" width="17.140625" style="554" customWidth="1"/>
    <col min="11024" max="11024" width="19.140625" style="554" customWidth="1"/>
    <col min="11025" max="11025" width="13" style="554" customWidth="1"/>
    <col min="11026" max="11026" width="16.28515625" style="554" customWidth="1"/>
    <col min="11027" max="11027" width="26.28515625" style="554" customWidth="1"/>
    <col min="11028" max="11263" width="0" style="554" hidden="1" customWidth="1"/>
    <col min="11264" max="11264" width="13" style="554"/>
    <col min="11265" max="11265" width="25.140625" style="554" customWidth="1"/>
    <col min="11266" max="11266" width="36.28515625" style="554" customWidth="1"/>
    <col min="11267" max="11267" width="27.5703125" style="554" customWidth="1"/>
    <col min="11268" max="11268" width="17.140625" style="554" customWidth="1"/>
    <col min="11269" max="11269" width="11.7109375" style="554" customWidth="1"/>
    <col min="11270" max="11270" width="12.28515625" style="554" customWidth="1"/>
    <col min="11271" max="11271" width="28.140625" style="554" customWidth="1"/>
    <col min="11272" max="11272" width="30.85546875" style="554" customWidth="1"/>
    <col min="11273" max="11273" width="18" style="554" customWidth="1"/>
    <col min="11274" max="11274" width="19.7109375" style="554" customWidth="1"/>
    <col min="11275" max="11275" width="14.28515625" style="554" customWidth="1"/>
    <col min="11276" max="11276" width="27.85546875" style="554" customWidth="1"/>
    <col min="11277" max="11277" width="43.5703125" style="554" customWidth="1"/>
    <col min="11278" max="11278" width="14.85546875" style="554" customWidth="1"/>
    <col min="11279" max="11279" width="17.140625" style="554" customWidth="1"/>
    <col min="11280" max="11280" width="19.140625" style="554" customWidth="1"/>
    <col min="11281" max="11281" width="13" style="554" customWidth="1"/>
    <col min="11282" max="11282" width="16.28515625" style="554" customWidth="1"/>
    <col min="11283" max="11283" width="26.28515625" style="554" customWidth="1"/>
    <col min="11284" max="11519" width="0" style="554" hidden="1" customWidth="1"/>
    <col min="11520" max="11520" width="13" style="554"/>
    <col min="11521" max="11521" width="25.140625" style="554" customWidth="1"/>
    <col min="11522" max="11522" width="36.28515625" style="554" customWidth="1"/>
    <col min="11523" max="11523" width="27.5703125" style="554" customWidth="1"/>
    <col min="11524" max="11524" width="17.140625" style="554" customWidth="1"/>
    <col min="11525" max="11525" width="11.7109375" style="554" customWidth="1"/>
    <col min="11526" max="11526" width="12.28515625" style="554" customWidth="1"/>
    <col min="11527" max="11527" width="28.140625" style="554" customWidth="1"/>
    <col min="11528" max="11528" width="30.85546875" style="554" customWidth="1"/>
    <col min="11529" max="11529" width="18" style="554" customWidth="1"/>
    <col min="11530" max="11530" width="19.7109375" style="554" customWidth="1"/>
    <col min="11531" max="11531" width="14.28515625" style="554" customWidth="1"/>
    <col min="11532" max="11532" width="27.85546875" style="554" customWidth="1"/>
    <col min="11533" max="11533" width="43.5703125" style="554" customWidth="1"/>
    <col min="11534" max="11534" width="14.85546875" style="554" customWidth="1"/>
    <col min="11535" max="11535" width="17.140625" style="554" customWidth="1"/>
    <col min="11536" max="11536" width="19.140625" style="554" customWidth="1"/>
    <col min="11537" max="11537" width="13" style="554" customWidth="1"/>
    <col min="11538" max="11538" width="16.28515625" style="554" customWidth="1"/>
    <col min="11539" max="11539" width="26.28515625" style="554" customWidth="1"/>
    <col min="11540" max="11775" width="0" style="554" hidden="1" customWidth="1"/>
    <col min="11776" max="11776" width="13" style="554"/>
    <col min="11777" max="11777" width="25.140625" style="554" customWidth="1"/>
    <col min="11778" max="11778" width="36.28515625" style="554" customWidth="1"/>
    <col min="11779" max="11779" width="27.5703125" style="554" customWidth="1"/>
    <col min="11780" max="11780" width="17.140625" style="554" customWidth="1"/>
    <col min="11781" max="11781" width="11.7109375" style="554" customWidth="1"/>
    <col min="11782" max="11782" width="12.28515625" style="554" customWidth="1"/>
    <col min="11783" max="11783" width="28.140625" style="554" customWidth="1"/>
    <col min="11784" max="11784" width="30.85546875" style="554" customWidth="1"/>
    <col min="11785" max="11785" width="18" style="554" customWidth="1"/>
    <col min="11786" max="11786" width="19.7109375" style="554" customWidth="1"/>
    <col min="11787" max="11787" width="14.28515625" style="554" customWidth="1"/>
    <col min="11788" max="11788" width="27.85546875" style="554" customWidth="1"/>
    <col min="11789" max="11789" width="43.5703125" style="554" customWidth="1"/>
    <col min="11790" max="11790" width="14.85546875" style="554" customWidth="1"/>
    <col min="11791" max="11791" width="17.140625" style="554" customWidth="1"/>
    <col min="11792" max="11792" width="19.140625" style="554" customWidth="1"/>
    <col min="11793" max="11793" width="13" style="554" customWidth="1"/>
    <col min="11794" max="11794" width="16.28515625" style="554" customWidth="1"/>
    <col min="11795" max="11795" width="26.28515625" style="554" customWidth="1"/>
    <col min="11796" max="12031" width="0" style="554" hidden="1" customWidth="1"/>
    <col min="12032" max="12032" width="13" style="554"/>
    <col min="12033" max="12033" width="25.140625" style="554" customWidth="1"/>
    <col min="12034" max="12034" width="36.28515625" style="554" customWidth="1"/>
    <col min="12035" max="12035" width="27.5703125" style="554" customWidth="1"/>
    <col min="12036" max="12036" width="17.140625" style="554" customWidth="1"/>
    <col min="12037" max="12037" width="11.7109375" style="554" customWidth="1"/>
    <col min="12038" max="12038" width="12.28515625" style="554" customWidth="1"/>
    <col min="12039" max="12039" width="28.140625" style="554" customWidth="1"/>
    <col min="12040" max="12040" width="30.85546875" style="554" customWidth="1"/>
    <col min="12041" max="12041" width="18" style="554" customWidth="1"/>
    <col min="12042" max="12042" width="19.7109375" style="554" customWidth="1"/>
    <col min="12043" max="12043" width="14.28515625" style="554" customWidth="1"/>
    <col min="12044" max="12044" width="27.85546875" style="554" customWidth="1"/>
    <col min="12045" max="12045" width="43.5703125" style="554" customWidth="1"/>
    <col min="12046" max="12046" width="14.85546875" style="554" customWidth="1"/>
    <col min="12047" max="12047" width="17.140625" style="554" customWidth="1"/>
    <col min="12048" max="12048" width="19.140625" style="554" customWidth="1"/>
    <col min="12049" max="12049" width="13" style="554" customWidth="1"/>
    <col min="12050" max="12050" width="16.28515625" style="554" customWidth="1"/>
    <col min="12051" max="12051" width="26.28515625" style="554" customWidth="1"/>
    <col min="12052" max="12287" width="0" style="554" hidden="1" customWidth="1"/>
    <col min="12288" max="12288" width="13" style="554"/>
    <col min="12289" max="12289" width="25.140625" style="554" customWidth="1"/>
    <col min="12290" max="12290" width="36.28515625" style="554" customWidth="1"/>
    <col min="12291" max="12291" width="27.5703125" style="554" customWidth="1"/>
    <col min="12292" max="12292" width="17.140625" style="554" customWidth="1"/>
    <col min="12293" max="12293" width="11.7109375" style="554" customWidth="1"/>
    <col min="12294" max="12294" width="12.28515625" style="554" customWidth="1"/>
    <col min="12295" max="12295" width="28.140625" style="554" customWidth="1"/>
    <col min="12296" max="12296" width="30.85546875" style="554" customWidth="1"/>
    <col min="12297" max="12297" width="18" style="554" customWidth="1"/>
    <col min="12298" max="12298" width="19.7109375" style="554" customWidth="1"/>
    <col min="12299" max="12299" width="14.28515625" style="554" customWidth="1"/>
    <col min="12300" max="12300" width="27.85546875" style="554" customWidth="1"/>
    <col min="12301" max="12301" width="43.5703125" style="554" customWidth="1"/>
    <col min="12302" max="12302" width="14.85546875" style="554" customWidth="1"/>
    <col min="12303" max="12303" width="17.140625" style="554" customWidth="1"/>
    <col min="12304" max="12304" width="19.140625" style="554" customWidth="1"/>
    <col min="12305" max="12305" width="13" style="554" customWidth="1"/>
    <col min="12306" max="12306" width="16.28515625" style="554" customWidth="1"/>
    <col min="12307" max="12307" width="26.28515625" style="554" customWidth="1"/>
    <col min="12308" max="12543" width="0" style="554" hidden="1" customWidth="1"/>
    <col min="12544" max="12544" width="13" style="554"/>
    <col min="12545" max="12545" width="25.140625" style="554" customWidth="1"/>
    <col min="12546" max="12546" width="36.28515625" style="554" customWidth="1"/>
    <col min="12547" max="12547" width="27.5703125" style="554" customWidth="1"/>
    <col min="12548" max="12548" width="17.140625" style="554" customWidth="1"/>
    <col min="12549" max="12549" width="11.7109375" style="554" customWidth="1"/>
    <col min="12550" max="12550" width="12.28515625" style="554" customWidth="1"/>
    <col min="12551" max="12551" width="28.140625" style="554" customWidth="1"/>
    <col min="12552" max="12552" width="30.85546875" style="554" customWidth="1"/>
    <col min="12553" max="12553" width="18" style="554" customWidth="1"/>
    <col min="12554" max="12554" width="19.7109375" style="554" customWidth="1"/>
    <col min="12555" max="12555" width="14.28515625" style="554" customWidth="1"/>
    <col min="12556" max="12556" width="27.85546875" style="554" customWidth="1"/>
    <col min="12557" max="12557" width="43.5703125" style="554" customWidth="1"/>
    <col min="12558" max="12558" width="14.85546875" style="554" customWidth="1"/>
    <col min="12559" max="12559" width="17.140625" style="554" customWidth="1"/>
    <col min="12560" max="12560" width="19.140625" style="554" customWidth="1"/>
    <col min="12561" max="12561" width="13" style="554" customWidth="1"/>
    <col min="12562" max="12562" width="16.28515625" style="554" customWidth="1"/>
    <col min="12563" max="12563" width="26.28515625" style="554" customWidth="1"/>
    <col min="12564" max="12799" width="0" style="554" hidden="1" customWidth="1"/>
    <col min="12800" max="12800" width="13" style="554"/>
    <col min="12801" max="12801" width="25.140625" style="554" customWidth="1"/>
    <col min="12802" max="12802" width="36.28515625" style="554" customWidth="1"/>
    <col min="12803" max="12803" width="27.5703125" style="554" customWidth="1"/>
    <col min="12804" max="12804" width="17.140625" style="554" customWidth="1"/>
    <col min="12805" max="12805" width="11.7109375" style="554" customWidth="1"/>
    <col min="12806" max="12806" width="12.28515625" style="554" customWidth="1"/>
    <col min="12807" max="12807" width="28.140625" style="554" customWidth="1"/>
    <col min="12808" max="12808" width="30.85546875" style="554" customWidth="1"/>
    <col min="12809" max="12809" width="18" style="554" customWidth="1"/>
    <col min="12810" max="12810" width="19.7109375" style="554" customWidth="1"/>
    <col min="12811" max="12811" width="14.28515625" style="554" customWidth="1"/>
    <col min="12812" max="12812" width="27.85546875" style="554" customWidth="1"/>
    <col min="12813" max="12813" width="43.5703125" style="554" customWidth="1"/>
    <col min="12814" max="12814" width="14.85546875" style="554" customWidth="1"/>
    <col min="12815" max="12815" width="17.140625" style="554" customWidth="1"/>
    <col min="12816" max="12816" width="19.140625" style="554" customWidth="1"/>
    <col min="12817" max="12817" width="13" style="554" customWidth="1"/>
    <col min="12818" max="12818" width="16.28515625" style="554" customWidth="1"/>
    <col min="12819" max="12819" width="26.28515625" style="554" customWidth="1"/>
    <col min="12820" max="13055" width="0" style="554" hidden="1" customWidth="1"/>
    <col min="13056" max="13056" width="13" style="554"/>
    <col min="13057" max="13057" width="25.140625" style="554" customWidth="1"/>
    <col min="13058" max="13058" width="36.28515625" style="554" customWidth="1"/>
    <col min="13059" max="13059" width="27.5703125" style="554" customWidth="1"/>
    <col min="13060" max="13060" width="17.140625" style="554" customWidth="1"/>
    <col min="13061" max="13061" width="11.7109375" style="554" customWidth="1"/>
    <col min="13062" max="13062" width="12.28515625" style="554" customWidth="1"/>
    <col min="13063" max="13063" width="28.140625" style="554" customWidth="1"/>
    <col min="13064" max="13064" width="30.85546875" style="554" customWidth="1"/>
    <col min="13065" max="13065" width="18" style="554" customWidth="1"/>
    <col min="13066" max="13066" width="19.7109375" style="554" customWidth="1"/>
    <col min="13067" max="13067" width="14.28515625" style="554" customWidth="1"/>
    <col min="13068" max="13068" width="27.85546875" style="554" customWidth="1"/>
    <col min="13069" max="13069" width="43.5703125" style="554" customWidth="1"/>
    <col min="13070" max="13070" width="14.85546875" style="554" customWidth="1"/>
    <col min="13071" max="13071" width="17.140625" style="554" customWidth="1"/>
    <col min="13072" max="13072" width="19.140625" style="554" customWidth="1"/>
    <col min="13073" max="13073" width="13" style="554" customWidth="1"/>
    <col min="13074" max="13074" width="16.28515625" style="554" customWidth="1"/>
    <col min="13075" max="13075" width="26.28515625" style="554" customWidth="1"/>
    <col min="13076" max="13311" width="0" style="554" hidden="1" customWidth="1"/>
    <col min="13312" max="13312" width="13" style="554"/>
    <col min="13313" max="13313" width="25.140625" style="554" customWidth="1"/>
    <col min="13314" max="13314" width="36.28515625" style="554" customWidth="1"/>
    <col min="13315" max="13315" width="27.5703125" style="554" customWidth="1"/>
    <col min="13316" max="13316" width="17.140625" style="554" customWidth="1"/>
    <col min="13317" max="13317" width="11.7109375" style="554" customWidth="1"/>
    <col min="13318" max="13318" width="12.28515625" style="554" customWidth="1"/>
    <col min="13319" max="13319" width="28.140625" style="554" customWidth="1"/>
    <col min="13320" max="13320" width="30.85546875" style="554" customWidth="1"/>
    <col min="13321" max="13321" width="18" style="554" customWidth="1"/>
    <col min="13322" max="13322" width="19.7109375" style="554" customWidth="1"/>
    <col min="13323" max="13323" width="14.28515625" style="554" customWidth="1"/>
    <col min="13324" max="13324" width="27.85546875" style="554" customWidth="1"/>
    <col min="13325" max="13325" width="43.5703125" style="554" customWidth="1"/>
    <col min="13326" max="13326" width="14.85546875" style="554" customWidth="1"/>
    <col min="13327" max="13327" width="17.140625" style="554" customWidth="1"/>
    <col min="13328" max="13328" width="19.140625" style="554" customWidth="1"/>
    <col min="13329" max="13329" width="13" style="554" customWidth="1"/>
    <col min="13330" max="13330" width="16.28515625" style="554" customWidth="1"/>
    <col min="13331" max="13331" width="26.28515625" style="554" customWidth="1"/>
    <col min="13332" max="13567" width="0" style="554" hidden="1" customWidth="1"/>
    <col min="13568" max="13568" width="13" style="554"/>
    <col min="13569" max="13569" width="25.140625" style="554" customWidth="1"/>
    <col min="13570" max="13570" width="36.28515625" style="554" customWidth="1"/>
    <col min="13571" max="13571" width="27.5703125" style="554" customWidth="1"/>
    <col min="13572" max="13572" width="17.140625" style="554" customWidth="1"/>
    <col min="13573" max="13573" width="11.7109375" style="554" customWidth="1"/>
    <col min="13574" max="13574" width="12.28515625" style="554" customWidth="1"/>
    <col min="13575" max="13575" width="28.140625" style="554" customWidth="1"/>
    <col min="13576" max="13576" width="30.85546875" style="554" customWidth="1"/>
    <col min="13577" max="13577" width="18" style="554" customWidth="1"/>
    <col min="13578" max="13578" width="19.7109375" style="554" customWidth="1"/>
    <col min="13579" max="13579" width="14.28515625" style="554" customWidth="1"/>
    <col min="13580" max="13580" width="27.85546875" style="554" customWidth="1"/>
    <col min="13581" max="13581" width="43.5703125" style="554" customWidth="1"/>
    <col min="13582" max="13582" width="14.85546875" style="554" customWidth="1"/>
    <col min="13583" max="13583" width="17.140625" style="554" customWidth="1"/>
    <col min="13584" max="13584" width="19.140625" style="554" customWidth="1"/>
    <col min="13585" max="13585" width="13" style="554" customWidth="1"/>
    <col min="13586" max="13586" width="16.28515625" style="554" customWidth="1"/>
    <col min="13587" max="13587" width="26.28515625" style="554" customWidth="1"/>
    <col min="13588" max="13823" width="0" style="554" hidden="1" customWidth="1"/>
    <col min="13824" max="13824" width="13" style="554"/>
    <col min="13825" max="13825" width="25.140625" style="554" customWidth="1"/>
    <col min="13826" max="13826" width="36.28515625" style="554" customWidth="1"/>
    <col min="13827" max="13827" width="27.5703125" style="554" customWidth="1"/>
    <col min="13828" max="13828" width="17.140625" style="554" customWidth="1"/>
    <col min="13829" max="13829" width="11.7109375" style="554" customWidth="1"/>
    <col min="13830" max="13830" width="12.28515625" style="554" customWidth="1"/>
    <col min="13831" max="13831" width="28.140625" style="554" customWidth="1"/>
    <col min="13832" max="13832" width="30.85546875" style="554" customWidth="1"/>
    <col min="13833" max="13833" width="18" style="554" customWidth="1"/>
    <col min="13834" max="13834" width="19.7109375" style="554" customWidth="1"/>
    <col min="13835" max="13835" width="14.28515625" style="554" customWidth="1"/>
    <col min="13836" max="13836" width="27.85546875" style="554" customWidth="1"/>
    <col min="13837" max="13837" width="43.5703125" style="554" customWidth="1"/>
    <col min="13838" max="13838" width="14.85546875" style="554" customWidth="1"/>
    <col min="13839" max="13839" width="17.140625" style="554" customWidth="1"/>
    <col min="13840" max="13840" width="19.140625" style="554" customWidth="1"/>
    <col min="13841" max="13841" width="13" style="554" customWidth="1"/>
    <col min="13842" max="13842" width="16.28515625" style="554" customWidth="1"/>
    <col min="13843" max="13843" width="26.28515625" style="554" customWidth="1"/>
    <col min="13844" max="14079" width="0" style="554" hidden="1" customWidth="1"/>
    <col min="14080" max="14080" width="13" style="554"/>
    <col min="14081" max="14081" width="25.140625" style="554" customWidth="1"/>
    <col min="14082" max="14082" width="36.28515625" style="554" customWidth="1"/>
    <col min="14083" max="14083" width="27.5703125" style="554" customWidth="1"/>
    <col min="14084" max="14084" width="17.140625" style="554" customWidth="1"/>
    <col min="14085" max="14085" width="11.7109375" style="554" customWidth="1"/>
    <col min="14086" max="14086" width="12.28515625" style="554" customWidth="1"/>
    <col min="14087" max="14087" width="28.140625" style="554" customWidth="1"/>
    <col min="14088" max="14088" width="30.85546875" style="554" customWidth="1"/>
    <col min="14089" max="14089" width="18" style="554" customWidth="1"/>
    <col min="14090" max="14090" width="19.7109375" style="554" customWidth="1"/>
    <col min="14091" max="14091" width="14.28515625" style="554" customWidth="1"/>
    <col min="14092" max="14092" width="27.85546875" style="554" customWidth="1"/>
    <col min="14093" max="14093" width="43.5703125" style="554" customWidth="1"/>
    <col min="14094" max="14094" width="14.85546875" style="554" customWidth="1"/>
    <col min="14095" max="14095" width="17.140625" style="554" customWidth="1"/>
    <col min="14096" max="14096" width="19.140625" style="554" customWidth="1"/>
    <col min="14097" max="14097" width="13" style="554" customWidth="1"/>
    <col min="14098" max="14098" width="16.28515625" style="554" customWidth="1"/>
    <col min="14099" max="14099" width="26.28515625" style="554" customWidth="1"/>
    <col min="14100" max="14335" width="0" style="554" hidden="1" customWidth="1"/>
    <col min="14336" max="14336" width="13" style="554"/>
    <col min="14337" max="14337" width="25.140625" style="554" customWidth="1"/>
    <col min="14338" max="14338" width="36.28515625" style="554" customWidth="1"/>
    <col min="14339" max="14339" width="27.5703125" style="554" customWidth="1"/>
    <col min="14340" max="14340" width="17.140625" style="554" customWidth="1"/>
    <col min="14341" max="14341" width="11.7109375" style="554" customWidth="1"/>
    <col min="14342" max="14342" width="12.28515625" style="554" customWidth="1"/>
    <col min="14343" max="14343" width="28.140625" style="554" customWidth="1"/>
    <col min="14344" max="14344" width="30.85546875" style="554" customWidth="1"/>
    <col min="14345" max="14345" width="18" style="554" customWidth="1"/>
    <col min="14346" max="14346" width="19.7109375" style="554" customWidth="1"/>
    <col min="14347" max="14347" width="14.28515625" style="554" customWidth="1"/>
    <col min="14348" max="14348" width="27.85546875" style="554" customWidth="1"/>
    <col min="14349" max="14349" width="43.5703125" style="554" customWidth="1"/>
    <col min="14350" max="14350" width="14.85546875" style="554" customWidth="1"/>
    <col min="14351" max="14351" width="17.140625" style="554" customWidth="1"/>
    <col min="14352" max="14352" width="19.140625" style="554" customWidth="1"/>
    <col min="14353" max="14353" width="13" style="554" customWidth="1"/>
    <col min="14354" max="14354" width="16.28515625" style="554" customWidth="1"/>
    <col min="14355" max="14355" width="26.28515625" style="554" customWidth="1"/>
    <col min="14356" max="14591" width="0" style="554" hidden="1" customWidth="1"/>
    <col min="14592" max="14592" width="13" style="554"/>
    <col min="14593" max="14593" width="25.140625" style="554" customWidth="1"/>
    <col min="14594" max="14594" width="36.28515625" style="554" customWidth="1"/>
    <col min="14595" max="14595" width="27.5703125" style="554" customWidth="1"/>
    <col min="14596" max="14596" width="17.140625" style="554" customWidth="1"/>
    <col min="14597" max="14597" width="11.7109375" style="554" customWidth="1"/>
    <col min="14598" max="14598" width="12.28515625" style="554" customWidth="1"/>
    <col min="14599" max="14599" width="28.140625" style="554" customWidth="1"/>
    <col min="14600" max="14600" width="30.85546875" style="554" customWidth="1"/>
    <col min="14601" max="14601" width="18" style="554" customWidth="1"/>
    <col min="14602" max="14602" width="19.7109375" style="554" customWidth="1"/>
    <col min="14603" max="14603" width="14.28515625" style="554" customWidth="1"/>
    <col min="14604" max="14604" width="27.85546875" style="554" customWidth="1"/>
    <col min="14605" max="14605" width="43.5703125" style="554" customWidth="1"/>
    <col min="14606" max="14606" width="14.85546875" style="554" customWidth="1"/>
    <col min="14607" max="14607" width="17.140625" style="554" customWidth="1"/>
    <col min="14608" max="14608" width="19.140625" style="554" customWidth="1"/>
    <col min="14609" max="14609" width="13" style="554" customWidth="1"/>
    <col min="14610" max="14610" width="16.28515625" style="554" customWidth="1"/>
    <col min="14611" max="14611" width="26.28515625" style="554" customWidth="1"/>
    <col min="14612" max="14847" width="0" style="554" hidden="1" customWidth="1"/>
    <col min="14848" max="14848" width="13" style="554"/>
    <col min="14849" max="14849" width="25.140625" style="554" customWidth="1"/>
    <col min="14850" max="14850" width="36.28515625" style="554" customWidth="1"/>
    <col min="14851" max="14851" width="27.5703125" style="554" customWidth="1"/>
    <col min="14852" max="14852" width="17.140625" style="554" customWidth="1"/>
    <col min="14853" max="14853" width="11.7109375" style="554" customWidth="1"/>
    <col min="14854" max="14854" width="12.28515625" style="554" customWidth="1"/>
    <col min="14855" max="14855" width="28.140625" style="554" customWidth="1"/>
    <col min="14856" max="14856" width="30.85546875" style="554" customWidth="1"/>
    <col min="14857" max="14857" width="18" style="554" customWidth="1"/>
    <col min="14858" max="14858" width="19.7109375" style="554" customWidth="1"/>
    <col min="14859" max="14859" width="14.28515625" style="554" customWidth="1"/>
    <col min="14860" max="14860" width="27.85546875" style="554" customWidth="1"/>
    <col min="14861" max="14861" width="43.5703125" style="554" customWidth="1"/>
    <col min="14862" max="14862" width="14.85546875" style="554" customWidth="1"/>
    <col min="14863" max="14863" width="17.140625" style="554" customWidth="1"/>
    <col min="14864" max="14864" width="19.140625" style="554" customWidth="1"/>
    <col min="14865" max="14865" width="13" style="554" customWidth="1"/>
    <col min="14866" max="14866" width="16.28515625" style="554" customWidth="1"/>
    <col min="14867" max="14867" width="26.28515625" style="554" customWidth="1"/>
    <col min="14868" max="15103" width="0" style="554" hidden="1" customWidth="1"/>
    <col min="15104" max="15104" width="13" style="554"/>
    <col min="15105" max="15105" width="25.140625" style="554" customWidth="1"/>
    <col min="15106" max="15106" width="36.28515625" style="554" customWidth="1"/>
    <col min="15107" max="15107" width="27.5703125" style="554" customWidth="1"/>
    <col min="15108" max="15108" width="17.140625" style="554" customWidth="1"/>
    <col min="15109" max="15109" width="11.7109375" style="554" customWidth="1"/>
    <col min="15110" max="15110" width="12.28515625" style="554" customWidth="1"/>
    <col min="15111" max="15111" width="28.140625" style="554" customWidth="1"/>
    <col min="15112" max="15112" width="30.85546875" style="554" customWidth="1"/>
    <col min="15113" max="15113" width="18" style="554" customWidth="1"/>
    <col min="15114" max="15114" width="19.7109375" style="554" customWidth="1"/>
    <col min="15115" max="15115" width="14.28515625" style="554" customWidth="1"/>
    <col min="15116" max="15116" width="27.85546875" style="554" customWidth="1"/>
    <col min="15117" max="15117" width="43.5703125" style="554" customWidth="1"/>
    <col min="15118" max="15118" width="14.85546875" style="554" customWidth="1"/>
    <col min="15119" max="15119" width="17.140625" style="554" customWidth="1"/>
    <col min="15120" max="15120" width="19.140625" style="554" customWidth="1"/>
    <col min="15121" max="15121" width="13" style="554" customWidth="1"/>
    <col min="15122" max="15122" width="16.28515625" style="554" customWidth="1"/>
    <col min="15123" max="15123" width="26.28515625" style="554" customWidth="1"/>
    <col min="15124" max="15359" width="0" style="554" hidden="1" customWidth="1"/>
    <col min="15360" max="15360" width="13" style="554"/>
    <col min="15361" max="15361" width="25.140625" style="554" customWidth="1"/>
    <col min="15362" max="15362" width="36.28515625" style="554" customWidth="1"/>
    <col min="15363" max="15363" width="27.5703125" style="554" customWidth="1"/>
    <col min="15364" max="15364" width="17.140625" style="554" customWidth="1"/>
    <col min="15365" max="15365" width="11.7109375" style="554" customWidth="1"/>
    <col min="15366" max="15366" width="12.28515625" style="554" customWidth="1"/>
    <col min="15367" max="15367" width="28.140625" style="554" customWidth="1"/>
    <col min="15368" max="15368" width="30.85546875" style="554" customWidth="1"/>
    <col min="15369" max="15369" width="18" style="554" customWidth="1"/>
    <col min="15370" max="15370" width="19.7109375" style="554" customWidth="1"/>
    <col min="15371" max="15371" width="14.28515625" style="554" customWidth="1"/>
    <col min="15372" max="15372" width="27.85546875" style="554" customWidth="1"/>
    <col min="15373" max="15373" width="43.5703125" style="554" customWidth="1"/>
    <col min="15374" max="15374" width="14.85546875" style="554" customWidth="1"/>
    <col min="15375" max="15375" width="17.140625" style="554" customWidth="1"/>
    <col min="15376" max="15376" width="19.140625" style="554" customWidth="1"/>
    <col min="15377" max="15377" width="13" style="554" customWidth="1"/>
    <col min="15378" max="15378" width="16.28515625" style="554" customWidth="1"/>
    <col min="15379" max="15379" width="26.28515625" style="554" customWidth="1"/>
    <col min="15380" max="15615" width="0" style="554" hidden="1" customWidth="1"/>
    <col min="15616" max="15616" width="13" style="554"/>
    <col min="15617" max="15617" width="25.140625" style="554" customWidth="1"/>
    <col min="15618" max="15618" width="36.28515625" style="554" customWidth="1"/>
    <col min="15619" max="15619" width="27.5703125" style="554" customWidth="1"/>
    <col min="15620" max="15620" width="17.140625" style="554" customWidth="1"/>
    <col min="15621" max="15621" width="11.7109375" style="554" customWidth="1"/>
    <col min="15622" max="15622" width="12.28515625" style="554" customWidth="1"/>
    <col min="15623" max="15623" width="28.140625" style="554" customWidth="1"/>
    <col min="15624" max="15624" width="30.85546875" style="554" customWidth="1"/>
    <col min="15625" max="15625" width="18" style="554" customWidth="1"/>
    <col min="15626" max="15626" width="19.7109375" style="554" customWidth="1"/>
    <col min="15627" max="15627" width="14.28515625" style="554" customWidth="1"/>
    <col min="15628" max="15628" width="27.85546875" style="554" customWidth="1"/>
    <col min="15629" max="15629" width="43.5703125" style="554" customWidth="1"/>
    <col min="15630" max="15630" width="14.85546875" style="554" customWidth="1"/>
    <col min="15631" max="15631" width="17.140625" style="554" customWidth="1"/>
    <col min="15632" max="15632" width="19.140625" style="554" customWidth="1"/>
    <col min="15633" max="15633" width="13" style="554" customWidth="1"/>
    <col min="15634" max="15634" width="16.28515625" style="554" customWidth="1"/>
    <col min="15635" max="15635" width="26.28515625" style="554" customWidth="1"/>
    <col min="15636" max="15871" width="0" style="554" hidden="1" customWidth="1"/>
    <col min="15872" max="15872" width="13" style="554"/>
    <col min="15873" max="15873" width="25.140625" style="554" customWidth="1"/>
    <col min="15874" max="15874" width="36.28515625" style="554" customWidth="1"/>
    <col min="15875" max="15875" width="27.5703125" style="554" customWidth="1"/>
    <col min="15876" max="15876" width="17.140625" style="554" customWidth="1"/>
    <col min="15877" max="15877" width="11.7109375" style="554" customWidth="1"/>
    <col min="15878" max="15878" width="12.28515625" style="554" customWidth="1"/>
    <col min="15879" max="15879" width="28.140625" style="554" customWidth="1"/>
    <col min="15880" max="15880" width="30.85546875" style="554" customWidth="1"/>
    <col min="15881" max="15881" width="18" style="554" customWidth="1"/>
    <col min="15882" max="15882" width="19.7109375" style="554" customWidth="1"/>
    <col min="15883" max="15883" width="14.28515625" style="554" customWidth="1"/>
    <col min="15884" max="15884" width="27.85546875" style="554" customWidth="1"/>
    <col min="15885" max="15885" width="43.5703125" style="554" customWidth="1"/>
    <col min="15886" max="15886" width="14.85546875" style="554" customWidth="1"/>
    <col min="15887" max="15887" width="17.140625" style="554" customWidth="1"/>
    <col min="15888" max="15888" width="19.140625" style="554" customWidth="1"/>
    <col min="15889" max="15889" width="13" style="554" customWidth="1"/>
    <col min="15890" max="15890" width="16.28515625" style="554" customWidth="1"/>
    <col min="15891" max="15891" width="26.28515625" style="554" customWidth="1"/>
    <col min="15892" max="16127" width="0" style="554" hidden="1" customWidth="1"/>
    <col min="16128" max="16128" width="13" style="554"/>
    <col min="16129" max="16129" width="25.140625" style="554" customWidth="1"/>
    <col min="16130" max="16130" width="36.28515625" style="554" customWidth="1"/>
    <col min="16131" max="16131" width="27.5703125" style="554" customWidth="1"/>
    <col min="16132" max="16132" width="17.140625" style="554" customWidth="1"/>
    <col min="16133" max="16133" width="11.7109375" style="554" customWidth="1"/>
    <col min="16134" max="16134" width="12.28515625" style="554" customWidth="1"/>
    <col min="16135" max="16135" width="28.140625" style="554" customWidth="1"/>
    <col min="16136" max="16136" width="30.85546875" style="554" customWidth="1"/>
    <col min="16137" max="16137" width="18" style="554" customWidth="1"/>
    <col min="16138" max="16138" width="19.7109375" style="554" customWidth="1"/>
    <col min="16139" max="16139" width="14.28515625" style="554" customWidth="1"/>
    <col min="16140" max="16140" width="27.85546875" style="554" customWidth="1"/>
    <col min="16141" max="16141" width="43.5703125" style="554" customWidth="1"/>
    <col min="16142" max="16142" width="14.85546875" style="554" customWidth="1"/>
    <col min="16143" max="16143" width="17.140625" style="554" customWidth="1"/>
    <col min="16144" max="16144" width="19.140625" style="554" customWidth="1"/>
    <col min="16145" max="16145" width="13" style="554" customWidth="1"/>
    <col min="16146" max="16146" width="16.28515625" style="554" customWidth="1"/>
    <col min="16147" max="16147" width="26.28515625" style="554" customWidth="1"/>
    <col min="16148" max="16383" width="0" style="554" hidden="1" customWidth="1"/>
    <col min="16384" max="16384" width="13" style="554"/>
  </cols>
  <sheetData>
    <row r="1" spans="1:19" ht="13.5" thickBot="1" x14ac:dyDescent="0.3"/>
    <row r="2" spans="1:19" s="560" customFormat="1" ht="13.5" thickBot="1" x14ac:dyDescent="0.3">
      <c r="A2" s="1034" t="s">
        <v>0</v>
      </c>
      <c r="B2" s="1035"/>
      <c r="C2" s="1035"/>
      <c r="D2" s="1035"/>
      <c r="E2" s="1035"/>
      <c r="F2" s="1035"/>
      <c r="G2" s="1035"/>
      <c r="H2" s="1035"/>
      <c r="I2" s="1035"/>
      <c r="J2" s="1035"/>
      <c r="K2" s="1035"/>
      <c r="L2" s="1035"/>
      <c r="M2" s="1035"/>
      <c r="N2" s="1035"/>
      <c r="O2" s="1035"/>
      <c r="P2" s="1035"/>
      <c r="Q2" s="1035"/>
      <c r="R2" s="1035"/>
      <c r="S2" s="1036"/>
    </row>
    <row r="3" spans="1:19" s="560" customFormat="1" ht="13.5" thickBot="1" x14ac:dyDescent="0.3">
      <c r="A3" s="1034" t="s">
        <v>1</v>
      </c>
      <c r="B3" s="1035"/>
      <c r="C3" s="1035"/>
      <c r="D3" s="1035"/>
      <c r="E3" s="1035"/>
      <c r="F3" s="1035"/>
      <c r="G3" s="1035"/>
      <c r="H3" s="1035"/>
      <c r="I3" s="1035"/>
      <c r="J3" s="1035"/>
      <c r="K3" s="1035"/>
      <c r="L3" s="1035"/>
      <c r="M3" s="1035"/>
      <c r="N3" s="1035"/>
      <c r="O3" s="1035"/>
      <c r="P3" s="1035"/>
      <c r="Q3" s="1035"/>
      <c r="R3" s="1035"/>
      <c r="S3" s="1036"/>
    </row>
    <row r="4" spans="1:19" s="560" customFormat="1" ht="13.5" thickBot="1" x14ac:dyDescent="0.3">
      <c r="A4" s="1029" t="s">
        <v>1303</v>
      </c>
      <c r="B4" s="1030"/>
      <c r="C4" s="1030"/>
      <c r="D4" s="1030"/>
      <c r="E4" s="1030"/>
      <c r="F4" s="1031"/>
      <c r="G4" s="1029" t="s">
        <v>560</v>
      </c>
      <c r="H4" s="1143"/>
      <c r="I4" s="1143"/>
      <c r="J4" s="1143"/>
      <c r="K4" s="1143"/>
      <c r="L4" s="1144"/>
      <c r="M4" s="1040" t="s">
        <v>3</v>
      </c>
      <c r="N4" s="1041"/>
      <c r="O4" s="1030" t="s">
        <v>1304</v>
      </c>
      <c r="P4" s="1030"/>
      <c r="Q4" s="1030"/>
      <c r="R4" s="1030"/>
      <c r="S4" s="1031"/>
    </row>
    <row r="5" spans="1:19" s="560" customFormat="1" ht="13.5" thickBot="1" x14ac:dyDescent="0.3">
      <c r="A5" s="1029" t="s">
        <v>5</v>
      </c>
      <c r="B5" s="1030"/>
      <c r="C5" s="1030"/>
      <c r="D5" s="1030"/>
      <c r="E5" s="1030"/>
      <c r="F5" s="1031"/>
      <c r="G5" s="1029" t="s">
        <v>6</v>
      </c>
      <c r="H5" s="1030"/>
      <c r="I5" s="1030"/>
      <c r="J5" s="1030"/>
      <c r="K5" s="1030"/>
      <c r="L5" s="1030"/>
      <c r="M5" s="1031"/>
      <c r="N5" s="1029" t="s">
        <v>1181</v>
      </c>
      <c r="O5" s="1030"/>
      <c r="P5" s="1030"/>
      <c r="Q5" s="1030"/>
      <c r="R5" s="1030"/>
      <c r="S5" s="1031"/>
    </row>
    <row r="6" spans="1:19" s="560" customFormat="1" ht="26.45" customHeight="1" x14ac:dyDescent="0.25">
      <c r="A6" s="1145" t="s">
        <v>68</v>
      </c>
      <c r="B6" s="1145" t="s">
        <v>535</v>
      </c>
      <c r="C6" s="1145" t="s">
        <v>10</v>
      </c>
      <c r="D6" s="1145" t="s">
        <v>69</v>
      </c>
      <c r="E6" s="1145" t="s">
        <v>12</v>
      </c>
      <c r="F6" s="1147" t="s">
        <v>13</v>
      </c>
      <c r="G6" s="1145" t="s">
        <v>9</v>
      </c>
      <c r="H6" s="1145" t="s">
        <v>14</v>
      </c>
      <c r="I6" s="1151" t="s">
        <v>71</v>
      </c>
      <c r="J6" s="1151" t="s">
        <v>1305</v>
      </c>
      <c r="K6" s="1147" t="s">
        <v>72</v>
      </c>
      <c r="L6" s="1145" t="s">
        <v>18</v>
      </c>
      <c r="M6" s="1145" t="s">
        <v>19</v>
      </c>
      <c r="N6" s="1145" t="s">
        <v>20</v>
      </c>
      <c r="O6" s="1149" t="s">
        <v>21</v>
      </c>
      <c r="P6" s="1149" t="s">
        <v>22</v>
      </c>
      <c r="Q6" s="1147" t="s">
        <v>23</v>
      </c>
      <c r="R6" s="1145" t="s">
        <v>1306</v>
      </c>
      <c r="S6" s="1145" t="s">
        <v>25</v>
      </c>
    </row>
    <row r="7" spans="1:19" s="560" customFormat="1" ht="26.45" customHeight="1" thickBot="1" x14ac:dyDescent="0.3">
      <c r="A7" s="1146"/>
      <c r="B7" s="1146"/>
      <c r="C7" s="1146"/>
      <c r="D7" s="1146"/>
      <c r="E7" s="1146"/>
      <c r="F7" s="1148"/>
      <c r="G7" s="1146"/>
      <c r="H7" s="1146"/>
      <c r="I7" s="1152"/>
      <c r="J7" s="1152"/>
      <c r="K7" s="1148"/>
      <c r="L7" s="1146"/>
      <c r="M7" s="1146"/>
      <c r="N7" s="1146"/>
      <c r="O7" s="1150"/>
      <c r="P7" s="1150"/>
      <c r="Q7" s="1148"/>
      <c r="R7" s="1146"/>
      <c r="S7" s="1146"/>
    </row>
    <row r="8" spans="1:19" ht="90" customHeight="1" x14ac:dyDescent="0.25">
      <c r="A8" s="1165" t="s">
        <v>1307</v>
      </c>
      <c r="B8" s="1163" t="s">
        <v>1308</v>
      </c>
      <c r="C8" s="1163" t="s">
        <v>1309</v>
      </c>
      <c r="D8" s="805">
        <v>1</v>
      </c>
      <c r="E8" s="1166">
        <v>1</v>
      </c>
      <c r="F8" s="1162">
        <f>E8/D8</f>
        <v>1</v>
      </c>
      <c r="G8" s="1163" t="s">
        <v>1310</v>
      </c>
      <c r="H8" s="563" t="s">
        <v>615</v>
      </c>
      <c r="I8" s="1154">
        <v>4047429577.2800002</v>
      </c>
      <c r="J8" s="1154">
        <v>1598155767.6400001</v>
      </c>
      <c r="K8" s="1162">
        <f>J8/I8</f>
        <v>0.39485696715049728</v>
      </c>
      <c r="L8" s="1163" t="s">
        <v>1311</v>
      </c>
      <c r="M8" s="1164" t="s">
        <v>1610</v>
      </c>
      <c r="N8" s="805">
        <v>35</v>
      </c>
      <c r="O8" s="1153">
        <v>2191316710.6399999</v>
      </c>
      <c r="P8" s="1154">
        <f>J8</f>
        <v>1598155767.6400001</v>
      </c>
      <c r="Q8" s="1155">
        <f>P8/O8</f>
        <v>0.72931300157576939</v>
      </c>
      <c r="R8" s="1156" t="s">
        <v>1312</v>
      </c>
      <c r="S8" s="1017" t="s">
        <v>1313</v>
      </c>
    </row>
    <row r="9" spans="1:19" ht="90" customHeight="1" x14ac:dyDescent="0.25">
      <c r="A9" s="1158"/>
      <c r="B9" s="958"/>
      <c r="C9" s="958"/>
      <c r="D9" s="807"/>
      <c r="E9" s="1167"/>
      <c r="F9" s="964"/>
      <c r="G9" s="965"/>
      <c r="H9" s="564" t="s">
        <v>1189</v>
      </c>
      <c r="I9" s="967"/>
      <c r="J9" s="967"/>
      <c r="K9" s="969"/>
      <c r="L9" s="965"/>
      <c r="M9" s="982"/>
      <c r="N9" s="806"/>
      <c r="O9" s="998"/>
      <c r="P9" s="967"/>
      <c r="Q9" s="1001"/>
      <c r="R9" s="970"/>
      <c r="S9" s="972"/>
    </row>
    <row r="10" spans="1:19" ht="107.45" customHeight="1" x14ac:dyDescent="0.25">
      <c r="A10" s="1158"/>
      <c r="B10" s="565" t="s">
        <v>1314</v>
      </c>
      <c r="C10" s="566" t="s">
        <v>1315</v>
      </c>
      <c r="D10" s="555">
        <v>5</v>
      </c>
      <c r="E10" s="314">
        <v>5</v>
      </c>
      <c r="F10" s="567">
        <f>E10/D10</f>
        <v>1</v>
      </c>
      <c r="G10" s="965"/>
      <c r="H10" s="568" t="s">
        <v>1316</v>
      </c>
      <c r="I10" s="967"/>
      <c r="J10" s="967"/>
      <c r="K10" s="969"/>
      <c r="L10" s="965"/>
      <c r="M10" s="765" t="s">
        <v>1317</v>
      </c>
      <c r="N10" s="806"/>
      <c r="O10" s="998"/>
      <c r="P10" s="967"/>
      <c r="Q10" s="1001"/>
      <c r="R10" s="970"/>
      <c r="S10" s="972"/>
    </row>
    <row r="11" spans="1:19" ht="177.6" customHeight="1" x14ac:dyDescent="0.25">
      <c r="A11" s="1158"/>
      <c r="B11" s="565" t="s">
        <v>1318</v>
      </c>
      <c r="C11" s="566" t="s">
        <v>1319</v>
      </c>
      <c r="D11" s="555">
        <v>1</v>
      </c>
      <c r="E11" s="314">
        <v>1</v>
      </c>
      <c r="F11" s="567">
        <f>E11/D11</f>
        <v>1</v>
      </c>
      <c r="G11" s="965"/>
      <c r="H11" s="568" t="s">
        <v>225</v>
      </c>
      <c r="I11" s="967"/>
      <c r="J11" s="967"/>
      <c r="K11" s="969"/>
      <c r="L11" s="965"/>
      <c r="M11" s="738" t="s">
        <v>1611</v>
      </c>
      <c r="N11" s="806"/>
      <c r="O11" s="998"/>
      <c r="P11" s="967"/>
      <c r="Q11" s="1001"/>
      <c r="R11" s="970"/>
      <c r="S11" s="972"/>
    </row>
    <row r="12" spans="1:19" ht="147" customHeight="1" x14ac:dyDescent="0.25">
      <c r="A12" s="1159"/>
      <c r="B12" s="565" t="s">
        <v>1320</v>
      </c>
      <c r="C12" s="566" t="s">
        <v>1321</v>
      </c>
      <c r="D12" s="555">
        <v>1</v>
      </c>
      <c r="E12" s="555">
        <v>1</v>
      </c>
      <c r="F12" s="567">
        <f>E12/D12</f>
        <v>1</v>
      </c>
      <c r="G12" s="958"/>
      <c r="H12" s="566" t="s">
        <v>1322</v>
      </c>
      <c r="I12" s="968"/>
      <c r="J12" s="968"/>
      <c r="K12" s="964"/>
      <c r="L12" s="958"/>
      <c r="M12" s="738" t="s">
        <v>1612</v>
      </c>
      <c r="N12" s="807"/>
      <c r="O12" s="999"/>
      <c r="P12" s="968"/>
      <c r="Q12" s="1002"/>
      <c r="R12" s="962"/>
      <c r="S12" s="973"/>
    </row>
    <row r="13" spans="1:19" ht="92.45" customHeight="1" x14ac:dyDescent="0.25">
      <c r="A13" s="1157" t="s">
        <v>1323</v>
      </c>
      <c r="B13" s="957" t="s">
        <v>1324</v>
      </c>
      <c r="C13" s="957" t="s">
        <v>1325</v>
      </c>
      <c r="D13" s="1160">
        <v>4</v>
      </c>
      <c r="E13" s="1160">
        <v>4</v>
      </c>
      <c r="F13" s="963">
        <f>E13/D13</f>
        <v>1</v>
      </c>
      <c r="G13" s="957" t="s">
        <v>1326</v>
      </c>
      <c r="H13" s="564" t="s">
        <v>1327</v>
      </c>
      <c r="I13" s="966">
        <v>1173951617.5699999</v>
      </c>
      <c r="J13" s="966">
        <v>198746513</v>
      </c>
      <c r="K13" s="963">
        <f>J13/I13</f>
        <v>0.16929702214763481</v>
      </c>
      <c r="L13" s="957" t="s">
        <v>1328</v>
      </c>
      <c r="M13" s="957" t="s">
        <v>1677</v>
      </c>
      <c r="N13" s="837">
        <v>12</v>
      </c>
      <c r="O13" s="997">
        <v>198746513</v>
      </c>
      <c r="P13" s="966">
        <f>J13</f>
        <v>198746513</v>
      </c>
      <c r="Q13" s="1000">
        <f>P13/O13</f>
        <v>1</v>
      </c>
      <c r="R13" s="961" t="s">
        <v>1329</v>
      </c>
      <c r="S13" s="971" t="s">
        <v>1313</v>
      </c>
    </row>
    <row r="14" spans="1:19" ht="105" customHeight="1" x14ac:dyDescent="0.25">
      <c r="A14" s="1158"/>
      <c r="B14" s="958"/>
      <c r="C14" s="958"/>
      <c r="D14" s="1161"/>
      <c r="E14" s="1161"/>
      <c r="F14" s="964"/>
      <c r="G14" s="965"/>
      <c r="H14" s="566" t="s">
        <v>1330</v>
      </c>
      <c r="I14" s="967"/>
      <c r="J14" s="967"/>
      <c r="K14" s="969"/>
      <c r="L14" s="965"/>
      <c r="M14" s="958"/>
      <c r="N14" s="806"/>
      <c r="O14" s="998"/>
      <c r="P14" s="967"/>
      <c r="Q14" s="1001"/>
      <c r="R14" s="970"/>
      <c r="S14" s="972"/>
    </row>
    <row r="15" spans="1:19" ht="43.15" customHeight="1" x14ac:dyDescent="0.25">
      <c r="A15" s="1158"/>
      <c r="B15" s="957" t="s">
        <v>1331</v>
      </c>
      <c r="C15" s="957" t="s">
        <v>1332</v>
      </c>
      <c r="D15" s="1160">
        <v>2</v>
      </c>
      <c r="E15" s="1168">
        <v>2</v>
      </c>
      <c r="F15" s="963">
        <f>E15/D15</f>
        <v>1</v>
      </c>
      <c r="G15" s="965"/>
      <c r="H15" s="837" t="s">
        <v>1333</v>
      </c>
      <c r="I15" s="967"/>
      <c r="J15" s="967"/>
      <c r="K15" s="969"/>
      <c r="L15" s="965"/>
      <c r="M15" s="957" t="s">
        <v>1613</v>
      </c>
      <c r="N15" s="806"/>
      <c r="O15" s="998"/>
      <c r="P15" s="967"/>
      <c r="Q15" s="1001"/>
      <c r="R15" s="970"/>
      <c r="S15" s="972"/>
    </row>
    <row r="16" spans="1:19" ht="43.15" customHeight="1" x14ac:dyDescent="0.25">
      <c r="A16" s="1158"/>
      <c r="B16" s="958"/>
      <c r="C16" s="991"/>
      <c r="D16" s="1161"/>
      <c r="E16" s="1169"/>
      <c r="F16" s="964"/>
      <c r="G16" s="965"/>
      <c r="H16" s="806"/>
      <c r="I16" s="967"/>
      <c r="J16" s="967"/>
      <c r="K16" s="969"/>
      <c r="L16" s="965"/>
      <c r="M16" s="958"/>
      <c r="N16" s="806"/>
      <c r="O16" s="998"/>
      <c r="P16" s="967"/>
      <c r="Q16" s="1001"/>
      <c r="R16" s="970"/>
      <c r="S16" s="972"/>
    </row>
    <row r="17" spans="1:19" ht="84.6" customHeight="1" x14ac:dyDescent="0.25">
      <c r="A17" s="1158"/>
      <c r="B17" s="957" t="s">
        <v>1334</v>
      </c>
      <c r="C17" s="957" t="s">
        <v>1335</v>
      </c>
      <c r="D17" s="1160">
        <v>1</v>
      </c>
      <c r="E17" s="1170">
        <v>1</v>
      </c>
      <c r="F17" s="963">
        <f>E17/D17</f>
        <v>1</v>
      </c>
      <c r="G17" s="965"/>
      <c r="H17" s="806"/>
      <c r="I17" s="967"/>
      <c r="J17" s="967"/>
      <c r="K17" s="969"/>
      <c r="L17" s="965"/>
      <c r="M17" s="957" t="s">
        <v>1336</v>
      </c>
      <c r="N17" s="806"/>
      <c r="O17" s="998"/>
      <c r="P17" s="967"/>
      <c r="Q17" s="1001"/>
      <c r="R17" s="970"/>
      <c r="S17" s="972"/>
    </row>
    <row r="18" spans="1:19" ht="84.6" customHeight="1" x14ac:dyDescent="0.25">
      <c r="A18" s="1159"/>
      <c r="B18" s="958"/>
      <c r="C18" s="991"/>
      <c r="D18" s="1161"/>
      <c r="E18" s="1167"/>
      <c r="F18" s="964"/>
      <c r="G18" s="958"/>
      <c r="H18" s="807"/>
      <c r="I18" s="968"/>
      <c r="J18" s="968"/>
      <c r="K18" s="964"/>
      <c r="L18" s="958"/>
      <c r="M18" s="958"/>
      <c r="N18" s="807"/>
      <c r="O18" s="999"/>
      <c r="P18" s="968"/>
      <c r="Q18" s="1002"/>
      <c r="R18" s="962"/>
      <c r="S18" s="973"/>
    </row>
    <row r="19" spans="1:19" ht="227.45" customHeight="1" x14ac:dyDescent="0.25">
      <c r="A19" s="1157" t="s">
        <v>1337</v>
      </c>
      <c r="B19" s="565" t="s">
        <v>1338</v>
      </c>
      <c r="C19" s="566" t="s">
        <v>1339</v>
      </c>
      <c r="D19" s="555">
        <v>4</v>
      </c>
      <c r="E19" s="314">
        <v>4</v>
      </c>
      <c r="F19" s="567">
        <f>E19/D19</f>
        <v>1</v>
      </c>
      <c r="G19" s="957" t="s">
        <v>1340</v>
      </c>
      <c r="H19" s="566" t="s">
        <v>136</v>
      </c>
      <c r="I19" s="966">
        <v>105801488.27</v>
      </c>
      <c r="J19" s="966">
        <v>59584443.659999996</v>
      </c>
      <c r="K19" s="963">
        <f>J19/I19</f>
        <v>0.56317207474382158</v>
      </c>
      <c r="L19" s="957" t="s">
        <v>1341</v>
      </c>
      <c r="M19" s="576" t="s">
        <v>1614</v>
      </c>
      <c r="N19" s="837">
        <v>10</v>
      </c>
      <c r="O19" s="997">
        <v>59584443.659999996</v>
      </c>
      <c r="P19" s="966">
        <f>J19</f>
        <v>59584443.659999996</v>
      </c>
      <c r="Q19" s="1000">
        <f>P19/O19</f>
        <v>1</v>
      </c>
      <c r="R19" s="961" t="s">
        <v>1342</v>
      </c>
      <c r="S19" s="971" t="s">
        <v>1313</v>
      </c>
    </row>
    <row r="20" spans="1:19" ht="82.9" customHeight="1" x14ac:dyDescent="0.25">
      <c r="A20" s="1158"/>
      <c r="B20" s="957" t="s">
        <v>1343</v>
      </c>
      <c r="C20" s="957" t="s">
        <v>1344</v>
      </c>
      <c r="D20" s="837">
        <v>1</v>
      </c>
      <c r="E20" s="1170">
        <v>1</v>
      </c>
      <c r="F20" s="963">
        <f>E20/D20</f>
        <v>1</v>
      </c>
      <c r="G20" s="965"/>
      <c r="H20" s="566" t="s">
        <v>1345</v>
      </c>
      <c r="I20" s="967"/>
      <c r="J20" s="967"/>
      <c r="K20" s="969"/>
      <c r="L20" s="965"/>
      <c r="M20" s="957" t="s">
        <v>1615</v>
      </c>
      <c r="N20" s="806"/>
      <c r="O20" s="998"/>
      <c r="P20" s="967"/>
      <c r="Q20" s="1001"/>
      <c r="R20" s="970"/>
      <c r="S20" s="972"/>
    </row>
    <row r="21" spans="1:19" ht="82.9" customHeight="1" x14ac:dyDescent="0.25">
      <c r="A21" s="1159"/>
      <c r="B21" s="958"/>
      <c r="C21" s="991"/>
      <c r="D21" s="807"/>
      <c r="E21" s="1167"/>
      <c r="F21" s="964"/>
      <c r="G21" s="958"/>
      <c r="H21" s="566" t="s">
        <v>1346</v>
      </c>
      <c r="I21" s="968"/>
      <c r="J21" s="968"/>
      <c r="K21" s="964"/>
      <c r="L21" s="958"/>
      <c r="M21" s="958"/>
      <c r="N21" s="807"/>
      <c r="O21" s="999"/>
      <c r="P21" s="968"/>
      <c r="Q21" s="1002"/>
      <c r="R21" s="962"/>
      <c r="S21" s="973"/>
    </row>
    <row r="22" spans="1:19" ht="73.5" customHeight="1" x14ac:dyDescent="0.25">
      <c r="A22" s="1157" t="s">
        <v>1347</v>
      </c>
      <c r="B22" s="565" t="s">
        <v>1348</v>
      </c>
      <c r="C22" s="566" t="s">
        <v>1349</v>
      </c>
      <c r="D22" s="555">
        <v>70</v>
      </c>
      <c r="E22" s="555">
        <v>70</v>
      </c>
      <c r="F22" s="567">
        <f>E22/D22</f>
        <v>1</v>
      </c>
      <c r="G22" s="957" t="s">
        <v>1350</v>
      </c>
      <c r="H22" s="570" t="s">
        <v>1351</v>
      </c>
      <c r="I22" s="966">
        <v>281174974.87</v>
      </c>
      <c r="J22" s="966">
        <v>209927204.66999999</v>
      </c>
      <c r="K22" s="963">
        <f>J22/I22</f>
        <v>0.74660700073702824</v>
      </c>
      <c r="L22" s="957" t="s">
        <v>1352</v>
      </c>
      <c r="M22" s="738" t="s">
        <v>1616</v>
      </c>
      <c r="N22" s="837">
        <v>20</v>
      </c>
      <c r="O22" s="997">
        <v>209927205</v>
      </c>
      <c r="P22" s="966">
        <f>J22</f>
        <v>209927204.66999999</v>
      </c>
      <c r="Q22" s="1000">
        <f>P22/O22</f>
        <v>0.99999999842802645</v>
      </c>
      <c r="R22" s="961" t="s">
        <v>1342</v>
      </c>
      <c r="S22" s="971" t="s">
        <v>1313</v>
      </c>
    </row>
    <row r="23" spans="1:19" ht="124.15" customHeight="1" x14ac:dyDescent="0.25">
      <c r="A23" s="1158"/>
      <c r="B23" s="565" t="s">
        <v>1353</v>
      </c>
      <c r="C23" s="566" t="s">
        <v>289</v>
      </c>
      <c r="D23" s="555">
        <v>1</v>
      </c>
      <c r="E23" s="555">
        <v>1</v>
      </c>
      <c r="F23" s="567">
        <f>E23/D23</f>
        <v>1</v>
      </c>
      <c r="G23" s="965"/>
      <c r="H23" s="566" t="s">
        <v>1354</v>
      </c>
      <c r="I23" s="967"/>
      <c r="J23" s="967"/>
      <c r="K23" s="969"/>
      <c r="L23" s="965"/>
      <c r="M23" s="738" t="s">
        <v>1618</v>
      </c>
      <c r="N23" s="806"/>
      <c r="O23" s="998"/>
      <c r="P23" s="967"/>
      <c r="Q23" s="1001"/>
      <c r="R23" s="970"/>
      <c r="S23" s="972"/>
    </row>
    <row r="24" spans="1:19" ht="74.45" customHeight="1" x14ac:dyDescent="0.25">
      <c r="A24" s="1158"/>
      <c r="B24" s="957" t="s">
        <v>1355</v>
      </c>
      <c r="C24" s="957" t="s">
        <v>1356</v>
      </c>
      <c r="D24" s="1170">
        <v>0.6</v>
      </c>
      <c r="E24" s="837">
        <v>0.6</v>
      </c>
      <c r="F24" s="963">
        <f>E24/D24</f>
        <v>1</v>
      </c>
      <c r="G24" s="965"/>
      <c r="H24" s="566" t="s">
        <v>1357</v>
      </c>
      <c r="I24" s="967"/>
      <c r="J24" s="967"/>
      <c r="K24" s="969"/>
      <c r="L24" s="965"/>
      <c r="M24" s="957" t="s">
        <v>1617</v>
      </c>
      <c r="N24" s="806"/>
      <c r="O24" s="998"/>
      <c r="P24" s="967"/>
      <c r="Q24" s="1001"/>
      <c r="R24" s="970"/>
      <c r="S24" s="972"/>
    </row>
    <row r="25" spans="1:19" ht="74.45" customHeight="1" x14ac:dyDescent="0.25">
      <c r="A25" s="1158"/>
      <c r="B25" s="958"/>
      <c r="C25" s="958"/>
      <c r="D25" s="1167"/>
      <c r="E25" s="807"/>
      <c r="F25" s="964"/>
      <c r="G25" s="965"/>
      <c r="H25" s="959" t="s">
        <v>1358</v>
      </c>
      <c r="I25" s="967"/>
      <c r="J25" s="967"/>
      <c r="K25" s="969"/>
      <c r="L25" s="965"/>
      <c r="M25" s="958"/>
      <c r="N25" s="806"/>
      <c r="O25" s="998"/>
      <c r="P25" s="967"/>
      <c r="Q25" s="1001"/>
      <c r="R25" s="970"/>
      <c r="S25" s="972"/>
    </row>
    <row r="26" spans="1:19" ht="342.6" customHeight="1" x14ac:dyDescent="0.25">
      <c r="A26" s="1159"/>
      <c r="B26" s="565" t="s">
        <v>1359</v>
      </c>
      <c r="C26" s="566" t="s">
        <v>1360</v>
      </c>
      <c r="D26" s="555">
        <v>13</v>
      </c>
      <c r="E26" s="555">
        <v>13</v>
      </c>
      <c r="F26" s="567">
        <f>E26/D26</f>
        <v>1</v>
      </c>
      <c r="G26" s="958"/>
      <c r="H26" s="960"/>
      <c r="I26" s="968"/>
      <c r="J26" s="968"/>
      <c r="K26" s="964"/>
      <c r="L26" s="958"/>
      <c r="M26" s="738" t="s">
        <v>1679</v>
      </c>
      <c r="N26" s="807"/>
      <c r="O26" s="999"/>
      <c r="P26" s="968"/>
      <c r="Q26" s="1002"/>
      <c r="R26" s="962"/>
      <c r="S26" s="973"/>
    </row>
    <row r="27" spans="1:19" ht="66" customHeight="1" x14ac:dyDescent="0.25">
      <c r="A27" s="1157" t="s">
        <v>1361</v>
      </c>
      <c r="B27" s="571" t="s">
        <v>1362</v>
      </c>
      <c r="C27" s="572" t="s">
        <v>1363</v>
      </c>
      <c r="D27" s="573">
        <v>1</v>
      </c>
      <c r="E27" s="573">
        <v>1</v>
      </c>
      <c r="F27" s="574">
        <f>E27/D27</f>
        <v>1</v>
      </c>
      <c r="G27" s="957" t="s">
        <v>1364</v>
      </c>
      <c r="H27" s="566" t="s">
        <v>147</v>
      </c>
      <c r="I27" s="966">
        <v>58684441.670000002</v>
      </c>
      <c r="J27" s="966">
        <v>58684441.670000002</v>
      </c>
      <c r="K27" s="963">
        <f>J27/I27</f>
        <v>1</v>
      </c>
      <c r="L27" s="957" t="s">
        <v>1365</v>
      </c>
      <c r="M27" s="572" t="s">
        <v>1366</v>
      </c>
      <c r="N27" s="837">
        <v>9</v>
      </c>
      <c r="O27" s="997">
        <v>58684441.670000002</v>
      </c>
      <c r="P27" s="966">
        <f>J27</f>
        <v>58684441.670000002</v>
      </c>
      <c r="Q27" s="1000">
        <f>P27/O27</f>
        <v>1</v>
      </c>
      <c r="R27" s="961" t="s">
        <v>1342</v>
      </c>
      <c r="S27" s="971" t="s">
        <v>1313</v>
      </c>
    </row>
    <row r="28" spans="1:19" ht="76.900000000000006" customHeight="1" x14ac:dyDescent="0.25">
      <c r="A28" s="1158"/>
      <c r="B28" s="957" t="s">
        <v>1367</v>
      </c>
      <c r="C28" s="957" t="s">
        <v>1368</v>
      </c>
      <c r="D28" s="837">
        <v>13</v>
      </c>
      <c r="E28" s="837">
        <v>9.08</v>
      </c>
      <c r="F28" s="963">
        <f>E28/D28</f>
        <v>0.69846153846153847</v>
      </c>
      <c r="G28" s="965"/>
      <c r="H28" s="837" t="s">
        <v>79</v>
      </c>
      <c r="I28" s="967"/>
      <c r="J28" s="967"/>
      <c r="K28" s="969"/>
      <c r="L28" s="965"/>
      <c r="M28" s="957" t="s">
        <v>1369</v>
      </c>
      <c r="N28" s="806"/>
      <c r="O28" s="998"/>
      <c r="P28" s="967"/>
      <c r="Q28" s="1001"/>
      <c r="R28" s="970"/>
      <c r="S28" s="972"/>
    </row>
    <row r="29" spans="1:19" ht="76.900000000000006" customHeight="1" x14ac:dyDescent="0.25">
      <c r="A29" s="1159"/>
      <c r="B29" s="958"/>
      <c r="C29" s="991"/>
      <c r="D29" s="807"/>
      <c r="E29" s="807"/>
      <c r="F29" s="964"/>
      <c r="G29" s="958"/>
      <c r="H29" s="807"/>
      <c r="I29" s="968"/>
      <c r="J29" s="968"/>
      <c r="K29" s="964"/>
      <c r="L29" s="958"/>
      <c r="M29" s="958"/>
      <c r="N29" s="807"/>
      <c r="O29" s="999"/>
      <c r="P29" s="968"/>
      <c r="Q29" s="1002"/>
      <c r="R29" s="962"/>
      <c r="S29" s="973"/>
    </row>
    <row r="30" spans="1:19" ht="63" customHeight="1" x14ac:dyDescent="0.25">
      <c r="A30" s="1157" t="s">
        <v>1370</v>
      </c>
      <c r="B30" s="957" t="s">
        <v>1371</v>
      </c>
      <c r="C30" s="957" t="s">
        <v>1372</v>
      </c>
      <c r="D30" s="837">
        <v>1</v>
      </c>
      <c r="E30" s="837">
        <v>1</v>
      </c>
      <c r="F30" s="963">
        <f>E30/D30</f>
        <v>1</v>
      </c>
      <c r="G30" s="957" t="s">
        <v>1373</v>
      </c>
      <c r="H30" s="566" t="s">
        <v>1357</v>
      </c>
      <c r="I30" s="966">
        <v>90706066</v>
      </c>
      <c r="J30" s="966">
        <v>90706066</v>
      </c>
      <c r="K30" s="963">
        <f>J30/I30</f>
        <v>1</v>
      </c>
      <c r="L30" s="957" t="s">
        <v>1374</v>
      </c>
      <c r="M30" s="957" t="s">
        <v>1375</v>
      </c>
      <c r="N30" s="837">
        <v>11</v>
      </c>
      <c r="O30" s="966">
        <v>90706066</v>
      </c>
      <c r="P30" s="966">
        <f>J30</f>
        <v>90706066</v>
      </c>
      <c r="Q30" s="963">
        <f>P30/O30</f>
        <v>1</v>
      </c>
      <c r="R30" s="961" t="s">
        <v>1342</v>
      </c>
      <c r="S30" s="971" t="s">
        <v>1313</v>
      </c>
    </row>
    <row r="31" spans="1:19" ht="63" customHeight="1" x14ac:dyDescent="0.25">
      <c r="A31" s="1158"/>
      <c r="B31" s="958"/>
      <c r="C31" s="958"/>
      <c r="D31" s="807"/>
      <c r="E31" s="807"/>
      <c r="F31" s="964"/>
      <c r="G31" s="965"/>
      <c r="H31" s="566" t="s">
        <v>1376</v>
      </c>
      <c r="I31" s="967"/>
      <c r="J31" s="967"/>
      <c r="K31" s="969"/>
      <c r="L31" s="965"/>
      <c r="M31" s="958"/>
      <c r="N31" s="806"/>
      <c r="O31" s="967"/>
      <c r="P31" s="967"/>
      <c r="Q31" s="969"/>
      <c r="R31" s="970"/>
      <c r="S31" s="972"/>
    </row>
    <row r="32" spans="1:19" ht="28.9" customHeight="1" x14ac:dyDescent="0.25">
      <c r="A32" s="1158"/>
      <c r="B32" s="957" t="s">
        <v>1377</v>
      </c>
      <c r="C32" s="957" t="s">
        <v>1378</v>
      </c>
      <c r="D32" s="837">
        <v>1</v>
      </c>
      <c r="E32" s="837">
        <v>0</v>
      </c>
      <c r="F32" s="963">
        <f>E32/D32</f>
        <v>0</v>
      </c>
      <c r="G32" s="965"/>
      <c r="H32" s="566" t="s">
        <v>1379</v>
      </c>
      <c r="I32" s="967"/>
      <c r="J32" s="967"/>
      <c r="K32" s="969"/>
      <c r="L32" s="965"/>
      <c r="M32" s="980" t="s">
        <v>1380</v>
      </c>
      <c r="N32" s="806"/>
      <c r="O32" s="967"/>
      <c r="P32" s="967"/>
      <c r="Q32" s="969"/>
      <c r="R32" s="970"/>
      <c r="S32" s="972"/>
    </row>
    <row r="33" spans="1:19" ht="28.9" customHeight="1" x14ac:dyDescent="0.25">
      <c r="A33" s="1158"/>
      <c r="B33" s="958"/>
      <c r="C33" s="958"/>
      <c r="D33" s="807"/>
      <c r="E33" s="807"/>
      <c r="F33" s="964"/>
      <c r="G33" s="965"/>
      <c r="H33" s="959" t="s">
        <v>1206</v>
      </c>
      <c r="I33" s="967"/>
      <c r="J33" s="967"/>
      <c r="K33" s="969"/>
      <c r="L33" s="965"/>
      <c r="M33" s="982"/>
      <c r="N33" s="806"/>
      <c r="O33" s="967"/>
      <c r="P33" s="967"/>
      <c r="Q33" s="969"/>
      <c r="R33" s="970"/>
      <c r="S33" s="972"/>
    </row>
    <row r="34" spans="1:19" ht="184.15" customHeight="1" x14ac:dyDescent="0.25">
      <c r="A34" s="1159"/>
      <c r="B34" s="565" t="s">
        <v>1381</v>
      </c>
      <c r="C34" s="566" t="s">
        <v>1382</v>
      </c>
      <c r="D34" s="555">
        <v>1</v>
      </c>
      <c r="E34" s="555">
        <v>1</v>
      </c>
      <c r="F34" s="567">
        <f>E34/D34</f>
        <v>1</v>
      </c>
      <c r="G34" s="958"/>
      <c r="H34" s="960"/>
      <c r="I34" s="968"/>
      <c r="J34" s="968"/>
      <c r="K34" s="964"/>
      <c r="L34" s="958"/>
      <c r="M34" s="572" t="s">
        <v>1619</v>
      </c>
      <c r="N34" s="807"/>
      <c r="O34" s="968"/>
      <c r="P34" s="968"/>
      <c r="Q34" s="964"/>
      <c r="R34" s="962"/>
      <c r="S34" s="973"/>
    </row>
    <row r="35" spans="1:19" ht="93.6" customHeight="1" x14ac:dyDescent="0.25">
      <c r="A35" s="1157" t="s">
        <v>1383</v>
      </c>
      <c r="B35" s="571" t="s">
        <v>1384</v>
      </c>
      <c r="C35" s="957" t="s">
        <v>1385</v>
      </c>
      <c r="D35" s="837">
        <v>15</v>
      </c>
      <c r="E35" s="837">
        <v>19</v>
      </c>
      <c r="F35" s="963">
        <v>1</v>
      </c>
      <c r="G35" s="957" t="s">
        <v>1386</v>
      </c>
      <c r="H35" s="957" t="s">
        <v>147</v>
      </c>
      <c r="I35" s="966">
        <v>269195180</v>
      </c>
      <c r="J35" s="966">
        <v>269195180</v>
      </c>
      <c r="K35" s="963">
        <f>J35/I35</f>
        <v>1</v>
      </c>
      <c r="L35" s="957" t="s">
        <v>1387</v>
      </c>
      <c r="M35" s="980" t="s">
        <v>1620</v>
      </c>
      <c r="N35" s="837">
        <v>20</v>
      </c>
      <c r="O35" s="1171">
        <v>269195180</v>
      </c>
      <c r="P35" s="966">
        <f>J35</f>
        <v>269195180</v>
      </c>
      <c r="Q35" s="1174">
        <f>P35/O35</f>
        <v>1</v>
      </c>
      <c r="R35" s="961" t="s">
        <v>1342</v>
      </c>
      <c r="S35" s="971" t="s">
        <v>1313</v>
      </c>
    </row>
    <row r="36" spans="1:19" ht="75" hidden="1" customHeight="1" x14ac:dyDescent="0.25">
      <c r="A36" s="1158"/>
      <c r="B36" s="575"/>
      <c r="C36" s="958"/>
      <c r="D36" s="807"/>
      <c r="E36" s="807"/>
      <c r="F36" s="964"/>
      <c r="G36" s="965"/>
      <c r="H36" s="958"/>
      <c r="I36" s="967"/>
      <c r="J36" s="967"/>
      <c r="K36" s="969"/>
      <c r="L36" s="965"/>
      <c r="M36" s="982"/>
      <c r="N36" s="806"/>
      <c r="O36" s="1172"/>
      <c r="P36" s="967"/>
      <c r="Q36" s="1175"/>
      <c r="R36" s="970"/>
      <c r="S36" s="972"/>
    </row>
    <row r="37" spans="1:19" ht="124.9" customHeight="1" x14ac:dyDescent="0.25">
      <c r="A37" s="1158"/>
      <c r="B37" s="957" t="s">
        <v>1388</v>
      </c>
      <c r="C37" s="957" t="s">
        <v>1389</v>
      </c>
      <c r="D37" s="837">
        <v>1</v>
      </c>
      <c r="E37" s="837">
        <v>1</v>
      </c>
      <c r="F37" s="963">
        <f>E37/D37</f>
        <v>1</v>
      </c>
      <c r="G37" s="965"/>
      <c r="H37" s="568" t="s">
        <v>1390</v>
      </c>
      <c r="I37" s="967"/>
      <c r="J37" s="967"/>
      <c r="K37" s="969"/>
      <c r="L37" s="965"/>
      <c r="M37" s="980" t="s">
        <v>1621</v>
      </c>
      <c r="N37" s="806"/>
      <c r="O37" s="1172"/>
      <c r="P37" s="967"/>
      <c r="Q37" s="1175"/>
      <c r="R37" s="970"/>
      <c r="S37" s="972"/>
    </row>
    <row r="38" spans="1:19" ht="124.9" customHeight="1" x14ac:dyDescent="0.25">
      <c r="A38" s="1158"/>
      <c r="B38" s="958"/>
      <c r="C38" s="958"/>
      <c r="D38" s="807"/>
      <c r="E38" s="807"/>
      <c r="F38" s="964"/>
      <c r="G38" s="965"/>
      <c r="H38" s="568" t="s">
        <v>287</v>
      </c>
      <c r="I38" s="967"/>
      <c r="J38" s="967"/>
      <c r="K38" s="969"/>
      <c r="L38" s="965"/>
      <c r="M38" s="982"/>
      <c r="N38" s="806"/>
      <c r="O38" s="1172"/>
      <c r="P38" s="967"/>
      <c r="Q38" s="1175"/>
      <c r="R38" s="970"/>
      <c r="S38" s="972"/>
    </row>
    <row r="39" spans="1:19" ht="81" customHeight="1" x14ac:dyDescent="0.25">
      <c r="A39" s="1158"/>
      <c r="B39" s="957" t="s">
        <v>1391</v>
      </c>
      <c r="C39" s="957" t="s">
        <v>1392</v>
      </c>
      <c r="D39" s="837">
        <v>1</v>
      </c>
      <c r="E39" s="837">
        <v>1</v>
      </c>
      <c r="F39" s="963">
        <f>E39/D39</f>
        <v>1</v>
      </c>
      <c r="G39" s="965"/>
      <c r="H39" s="568" t="s">
        <v>1229</v>
      </c>
      <c r="I39" s="967"/>
      <c r="J39" s="967"/>
      <c r="K39" s="969"/>
      <c r="L39" s="965"/>
      <c r="M39" s="980" t="s">
        <v>1622</v>
      </c>
      <c r="N39" s="806"/>
      <c r="O39" s="1172"/>
      <c r="P39" s="967"/>
      <c r="Q39" s="1175"/>
      <c r="R39" s="970"/>
      <c r="S39" s="972"/>
    </row>
    <row r="40" spans="1:19" ht="81" customHeight="1" x14ac:dyDescent="0.25">
      <c r="A40" s="1158"/>
      <c r="B40" s="958"/>
      <c r="C40" s="958"/>
      <c r="D40" s="807"/>
      <c r="E40" s="807"/>
      <c r="F40" s="964"/>
      <c r="G40" s="965"/>
      <c r="H40" s="1177" t="s">
        <v>1393</v>
      </c>
      <c r="I40" s="967"/>
      <c r="J40" s="967"/>
      <c r="K40" s="969"/>
      <c r="L40" s="965"/>
      <c r="M40" s="982"/>
      <c r="N40" s="806"/>
      <c r="O40" s="1172"/>
      <c r="P40" s="967"/>
      <c r="Q40" s="1175"/>
      <c r="R40" s="970"/>
      <c r="S40" s="972"/>
    </row>
    <row r="41" spans="1:19" ht="96.6" customHeight="1" x14ac:dyDescent="0.25">
      <c r="A41" s="1158"/>
      <c r="B41" s="957" t="s">
        <v>1394</v>
      </c>
      <c r="C41" s="957" t="s">
        <v>1395</v>
      </c>
      <c r="D41" s="837">
        <v>3</v>
      </c>
      <c r="E41" s="837">
        <v>3</v>
      </c>
      <c r="F41" s="963">
        <f>E41/D41</f>
        <v>1</v>
      </c>
      <c r="G41" s="965"/>
      <c r="H41" s="1178"/>
      <c r="I41" s="967"/>
      <c r="J41" s="967"/>
      <c r="K41" s="969"/>
      <c r="L41" s="965"/>
      <c r="M41" s="980" t="s">
        <v>1396</v>
      </c>
      <c r="N41" s="806"/>
      <c r="O41" s="1172"/>
      <c r="P41" s="967"/>
      <c r="Q41" s="1175"/>
      <c r="R41" s="970"/>
      <c r="S41" s="972"/>
    </row>
    <row r="42" spans="1:19" ht="96.6" customHeight="1" x14ac:dyDescent="0.25">
      <c r="A42" s="1159"/>
      <c r="B42" s="958"/>
      <c r="C42" s="958"/>
      <c r="D42" s="807"/>
      <c r="E42" s="807"/>
      <c r="F42" s="964"/>
      <c r="G42" s="958"/>
      <c r="H42" s="1179"/>
      <c r="I42" s="968"/>
      <c r="J42" s="968"/>
      <c r="K42" s="964"/>
      <c r="L42" s="958"/>
      <c r="M42" s="982"/>
      <c r="N42" s="807"/>
      <c r="O42" s="1173"/>
      <c r="P42" s="968"/>
      <c r="Q42" s="1176"/>
      <c r="R42" s="962"/>
      <c r="S42" s="973"/>
    </row>
    <row r="43" spans="1:19" ht="37.9" customHeight="1" x14ac:dyDescent="0.25">
      <c r="A43" s="1157" t="s">
        <v>1397</v>
      </c>
      <c r="B43" s="957" t="s">
        <v>1398</v>
      </c>
      <c r="C43" s="957" t="s">
        <v>1399</v>
      </c>
      <c r="D43" s="837">
        <v>672</v>
      </c>
      <c r="E43" s="837">
        <v>672</v>
      </c>
      <c r="F43" s="963">
        <f>E43/D43</f>
        <v>1</v>
      </c>
      <c r="G43" s="957" t="s">
        <v>1400</v>
      </c>
      <c r="H43" s="566" t="s">
        <v>147</v>
      </c>
      <c r="I43" s="966">
        <v>435328226</v>
      </c>
      <c r="J43" s="966">
        <v>435328226</v>
      </c>
      <c r="K43" s="963">
        <f>J43/I43</f>
        <v>1</v>
      </c>
      <c r="L43" s="957" t="s">
        <v>1401</v>
      </c>
      <c r="M43" s="980" t="s">
        <v>1402</v>
      </c>
      <c r="N43" s="837">
        <v>27</v>
      </c>
      <c r="O43" s="966">
        <v>435328226</v>
      </c>
      <c r="P43" s="966">
        <f>J43</f>
        <v>435328226</v>
      </c>
      <c r="Q43" s="1000">
        <f>P43/O43</f>
        <v>1</v>
      </c>
      <c r="R43" s="961" t="s">
        <v>1342</v>
      </c>
      <c r="S43" s="971" t="s">
        <v>1313</v>
      </c>
    </row>
    <row r="44" spans="1:19" ht="37.9" customHeight="1" x14ac:dyDescent="0.25">
      <c r="A44" s="1158"/>
      <c r="B44" s="958"/>
      <c r="C44" s="958"/>
      <c r="D44" s="807"/>
      <c r="E44" s="807"/>
      <c r="F44" s="964"/>
      <c r="G44" s="965"/>
      <c r="H44" s="566" t="s">
        <v>225</v>
      </c>
      <c r="I44" s="967"/>
      <c r="J44" s="967"/>
      <c r="K44" s="969"/>
      <c r="L44" s="965"/>
      <c r="M44" s="982"/>
      <c r="N44" s="806"/>
      <c r="O44" s="967"/>
      <c r="P44" s="967"/>
      <c r="Q44" s="1001"/>
      <c r="R44" s="970"/>
      <c r="S44" s="972"/>
    </row>
    <row r="45" spans="1:19" ht="58.15" customHeight="1" x14ac:dyDescent="0.25">
      <c r="A45" s="1158"/>
      <c r="B45" s="957" t="s">
        <v>1403</v>
      </c>
      <c r="C45" s="957" t="s">
        <v>1404</v>
      </c>
      <c r="D45" s="837">
        <v>1</v>
      </c>
      <c r="E45" s="1160">
        <v>1</v>
      </c>
      <c r="F45" s="963">
        <f>E45/D45</f>
        <v>1</v>
      </c>
      <c r="G45" s="965"/>
      <c r="H45" s="566" t="s">
        <v>553</v>
      </c>
      <c r="I45" s="967"/>
      <c r="J45" s="967"/>
      <c r="K45" s="969"/>
      <c r="L45" s="965"/>
      <c r="M45" s="980" t="s">
        <v>1405</v>
      </c>
      <c r="N45" s="806"/>
      <c r="O45" s="967"/>
      <c r="P45" s="967"/>
      <c r="Q45" s="1001"/>
      <c r="R45" s="970"/>
      <c r="S45" s="972"/>
    </row>
    <row r="46" spans="1:19" ht="58.15" customHeight="1" x14ac:dyDescent="0.25">
      <c r="A46" s="1158"/>
      <c r="B46" s="958"/>
      <c r="C46" s="958"/>
      <c r="D46" s="807"/>
      <c r="E46" s="1161"/>
      <c r="F46" s="964"/>
      <c r="G46" s="965"/>
      <c r="H46" s="564" t="s">
        <v>30</v>
      </c>
      <c r="I46" s="967"/>
      <c r="J46" s="967"/>
      <c r="K46" s="969"/>
      <c r="L46" s="965"/>
      <c r="M46" s="982"/>
      <c r="N46" s="806"/>
      <c r="O46" s="967"/>
      <c r="P46" s="967"/>
      <c r="Q46" s="1001"/>
      <c r="R46" s="970"/>
      <c r="S46" s="972"/>
    </row>
    <row r="47" spans="1:19" ht="49.15" customHeight="1" x14ac:dyDescent="0.25">
      <c r="A47" s="1158"/>
      <c r="B47" s="957" t="s">
        <v>1406</v>
      </c>
      <c r="C47" s="957" t="s">
        <v>1407</v>
      </c>
      <c r="D47" s="837">
        <v>275</v>
      </c>
      <c r="E47" s="837">
        <v>275</v>
      </c>
      <c r="F47" s="963">
        <f>E47/D47</f>
        <v>1</v>
      </c>
      <c r="G47" s="965"/>
      <c r="H47" s="564" t="s">
        <v>1408</v>
      </c>
      <c r="I47" s="967"/>
      <c r="J47" s="967"/>
      <c r="K47" s="969"/>
      <c r="L47" s="965"/>
      <c r="M47" s="980" t="s">
        <v>1608</v>
      </c>
      <c r="N47" s="806"/>
      <c r="O47" s="967"/>
      <c r="P47" s="967"/>
      <c r="Q47" s="1001"/>
      <c r="R47" s="970"/>
      <c r="S47" s="972"/>
    </row>
    <row r="48" spans="1:19" ht="49.15" customHeight="1" x14ac:dyDescent="0.25">
      <c r="A48" s="1158"/>
      <c r="B48" s="958"/>
      <c r="C48" s="958"/>
      <c r="D48" s="807"/>
      <c r="E48" s="807"/>
      <c r="F48" s="964"/>
      <c r="G48" s="965"/>
      <c r="H48" s="1181" t="s">
        <v>1409</v>
      </c>
      <c r="I48" s="967"/>
      <c r="J48" s="967"/>
      <c r="K48" s="969"/>
      <c r="L48" s="965"/>
      <c r="M48" s="982"/>
      <c r="N48" s="806"/>
      <c r="O48" s="967"/>
      <c r="P48" s="967"/>
      <c r="Q48" s="1001"/>
      <c r="R48" s="970"/>
      <c r="S48" s="972"/>
    </row>
    <row r="49" spans="1:19" ht="141.6" customHeight="1" thickBot="1" x14ac:dyDescent="0.3">
      <c r="A49" s="1158"/>
      <c r="B49" s="571" t="s">
        <v>1410</v>
      </c>
      <c r="C49" s="572" t="s">
        <v>1411</v>
      </c>
      <c r="D49" s="573">
        <v>3</v>
      </c>
      <c r="E49" s="573">
        <v>3</v>
      </c>
      <c r="F49" s="574">
        <f>E49/D49</f>
        <v>1</v>
      </c>
      <c r="G49" s="965"/>
      <c r="H49" s="1182"/>
      <c r="I49" s="967"/>
      <c r="J49" s="967"/>
      <c r="K49" s="969"/>
      <c r="L49" s="965"/>
      <c r="M49" s="576" t="s">
        <v>1412</v>
      </c>
      <c r="N49" s="806"/>
      <c r="O49" s="967"/>
      <c r="P49" s="967"/>
      <c r="Q49" s="1001"/>
      <c r="R49" s="970"/>
      <c r="S49" s="1180"/>
    </row>
    <row r="50" spans="1:19" ht="13.5" thickBot="1" x14ac:dyDescent="0.3">
      <c r="A50" s="948" t="s">
        <v>1413</v>
      </c>
      <c r="B50" s="948"/>
      <c r="C50" s="1187"/>
      <c r="D50" s="1187"/>
      <c r="E50" s="577"/>
      <c r="F50" s="578">
        <f>AVERAGE(F8:F49)</f>
        <v>0.94994082840236682</v>
      </c>
      <c r="G50" s="579"/>
      <c r="H50" s="580"/>
      <c r="I50" s="581">
        <f>SUM(I6:I49)</f>
        <v>6462271571.6600008</v>
      </c>
      <c r="J50" s="581">
        <f>SUM(J6:J49)</f>
        <v>2920327842.6400003</v>
      </c>
      <c r="K50" s="578">
        <f>J50/I50</f>
        <v>0.45190422752379611</v>
      </c>
      <c r="L50" s="579"/>
      <c r="M50" s="579"/>
      <c r="N50" s="556">
        <f>N43+N35+N30+N27+N22+N19+N13+N8</f>
        <v>144</v>
      </c>
      <c r="O50" s="581">
        <f>SUM(O8:O49)</f>
        <v>3513488785.9699998</v>
      </c>
      <c r="P50" s="581">
        <f>SUM(P8:P49)</f>
        <v>2920327842.6400003</v>
      </c>
      <c r="Q50" s="578">
        <f>P50/O50</f>
        <v>0.83117608181970037</v>
      </c>
      <c r="R50" s="582"/>
      <c r="S50" s="583"/>
    </row>
    <row r="51" spans="1:19" x14ac:dyDescent="0.25">
      <c r="A51" s="950" t="s">
        <v>62</v>
      </c>
      <c r="B51" s="951"/>
      <c r="C51" s="1188"/>
      <c r="D51" s="1189"/>
      <c r="E51" s="950"/>
      <c r="F51" s="951"/>
      <c r="G51" s="557"/>
      <c r="H51" s="584"/>
      <c r="I51" s="585"/>
      <c r="J51" s="585"/>
      <c r="K51" s="586"/>
      <c r="L51" s="557"/>
      <c r="M51" s="557"/>
      <c r="N51" s="557"/>
      <c r="O51" s="587"/>
      <c r="P51" s="587"/>
      <c r="Q51" s="586"/>
      <c r="R51" s="584"/>
      <c r="S51" s="584"/>
    </row>
    <row r="52" spans="1:19" s="686" customFormat="1" x14ac:dyDescent="0.25">
      <c r="A52" s="945" t="s">
        <v>63</v>
      </c>
      <c r="B52" s="946"/>
      <c r="C52" s="945" t="s">
        <v>559</v>
      </c>
      <c r="D52" s="1183"/>
      <c r="E52" s="1183"/>
      <c r="F52" s="946"/>
      <c r="G52" s="565"/>
      <c r="H52" s="776"/>
      <c r="I52" s="1568"/>
      <c r="J52" s="1568"/>
      <c r="K52" s="1569"/>
      <c r="L52" s="565"/>
      <c r="M52" s="565"/>
      <c r="N52" s="565"/>
      <c r="O52" s="770">
        <v>6462271571.6599998</v>
      </c>
      <c r="P52" s="770">
        <v>3513488785.6399999</v>
      </c>
      <c r="Q52" s="1569"/>
      <c r="R52" s="776"/>
      <c r="S52" s="776"/>
    </row>
    <row r="53" spans="1:19" x14ac:dyDescent="0.25">
      <c r="A53" s="945" t="s">
        <v>64</v>
      </c>
      <c r="B53" s="946"/>
      <c r="C53" s="945" t="s">
        <v>1313</v>
      </c>
      <c r="D53" s="1183"/>
      <c r="E53" s="1183"/>
      <c r="F53" s="946"/>
      <c r="G53" s="1184"/>
      <c r="H53" s="1185"/>
      <c r="I53" s="1186"/>
      <c r="J53" s="592"/>
      <c r="K53" s="593"/>
      <c r="L53" s="558"/>
      <c r="M53" s="558"/>
      <c r="N53" s="558"/>
      <c r="O53" s="591"/>
      <c r="P53" s="591"/>
      <c r="Q53" s="590"/>
      <c r="R53" s="588"/>
      <c r="S53" s="588"/>
    </row>
    <row r="65" spans="6:19" x14ac:dyDescent="0.25">
      <c r="F65" s="554"/>
      <c r="H65" s="554"/>
      <c r="I65" s="554"/>
      <c r="J65" s="554"/>
      <c r="K65" s="554"/>
      <c r="O65" s="594"/>
      <c r="P65" s="594"/>
      <c r="Q65" s="554"/>
      <c r="R65" s="554"/>
      <c r="S65" s="554"/>
    </row>
  </sheetData>
  <mergeCells count="236">
    <mergeCell ref="A53:B53"/>
    <mergeCell ref="C53:F53"/>
    <mergeCell ref="G53:I53"/>
    <mergeCell ref="A50:B50"/>
    <mergeCell ref="C50:D50"/>
    <mergeCell ref="A51:B51"/>
    <mergeCell ref="C51:D51"/>
    <mergeCell ref="E51:F51"/>
    <mergeCell ref="A52:B52"/>
    <mergeCell ref="C52:F52"/>
    <mergeCell ref="Q43:Q49"/>
    <mergeCell ref="R43:R49"/>
    <mergeCell ref="S43:S49"/>
    <mergeCell ref="B45:B46"/>
    <mergeCell ref="C45:C46"/>
    <mergeCell ref="D45:D46"/>
    <mergeCell ref="E45:E46"/>
    <mergeCell ref="F45:F46"/>
    <mergeCell ref="I43:I49"/>
    <mergeCell ref="J43:J49"/>
    <mergeCell ref="K43:K49"/>
    <mergeCell ref="L43:L49"/>
    <mergeCell ref="M43:M44"/>
    <mergeCell ref="N43:N49"/>
    <mergeCell ref="M45:M46"/>
    <mergeCell ref="B47:B48"/>
    <mergeCell ref="C47:C48"/>
    <mergeCell ref="D47:D48"/>
    <mergeCell ref="E47:E48"/>
    <mergeCell ref="F47:F48"/>
    <mergeCell ref="M47:M48"/>
    <mergeCell ref="H48:H49"/>
    <mergeCell ref="O43:O49"/>
    <mergeCell ref="P43:P49"/>
    <mergeCell ref="F41:F42"/>
    <mergeCell ref="M41:M42"/>
    <mergeCell ref="A43:A49"/>
    <mergeCell ref="B43:B44"/>
    <mergeCell ref="C43:C44"/>
    <mergeCell ref="D43:D44"/>
    <mergeCell ref="E43:E44"/>
    <mergeCell ref="F43:F44"/>
    <mergeCell ref="G43:G49"/>
    <mergeCell ref="O35:O42"/>
    <mergeCell ref="P35:P42"/>
    <mergeCell ref="Q35:Q42"/>
    <mergeCell ref="R35:R42"/>
    <mergeCell ref="S35:S42"/>
    <mergeCell ref="B37:B38"/>
    <mergeCell ref="C37:C38"/>
    <mergeCell ref="D37:D38"/>
    <mergeCell ref="E37:E38"/>
    <mergeCell ref="F37:F38"/>
    <mergeCell ref="I35:I42"/>
    <mergeCell ref="J35:J42"/>
    <mergeCell ref="K35:K42"/>
    <mergeCell ref="L35:L42"/>
    <mergeCell ref="M35:M36"/>
    <mergeCell ref="N35:N42"/>
    <mergeCell ref="M37:M38"/>
    <mergeCell ref="B39:B40"/>
    <mergeCell ref="C39:C40"/>
    <mergeCell ref="D39:D40"/>
    <mergeCell ref="E39:E40"/>
    <mergeCell ref="F39:F40"/>
    <mergeCell ref="M39:M40"/>
    <mergeCell ref="H40:H42"/>
    <mergeCell ref="F32:F33"/>
    <mergeCell ref="M32:M33"/>
    <mergeCell ref="H33:H34"/>
    <mergeCell ref="A35:A42"/>
    <mergeCell ref="C35:C36"/>
    <mergeCell ref="D35:D36"/>
    <mergeCell ref="E35:E36"/>
    <mergeCell ref="F35:F36"/>
    <mergeCell ref="G35:G42"/>
    <mergeCell ref="H35:H36"/>
    <mergeCell ref="A30:A34"/>
    <mergeCell ref="B30:B31"/>
    <mergeCell ref="C30:C31"/>
    <mergeCell ref="D30:D31"/>
    <mergeCell ref="E30:E31"/>
    <mergeCell ref="F30:F31"/>
    <mergeCell ref="B32:B33"/>
    <mergeCell ref="C32:C33"/>
    <mergeCell ref="D32:D33"/>
    <mergeCell ref="E32:E33"/>
    <mergeCell ref="B41:B42"/>
    <mergeCell ref="C41:C42"/>
    <mergeCell ref="D41:D42"/>
    <mergeCell ref="E41:E42"/>
    <mergeCell ref="N30:N34"/>
    <mergeCell ref="O30:O34"/>
    <mergeCell ref="P30:P34"/>
    <mergeCell ref="Q30:Q34"/>
    <mergeCell ref="R30:R34"/>
    <mergeCell ref="S30:S34"/>
    <mergeCell ref="G30:G34"/>
    <mergeCell ref="I30:I34"/>
    <mergeCell ref="J30:J34"/>
    <mergeCell ref="K30:K34"/>
    <mergeCell ref="L30:L34"/>
    <mergeCell ref="M30:M31"/>
    <mergeCell ref="C28:C29"/>
    <mergeCell ref="D28:D29"/>
    <mergeCell ref="E28:E29"/>
    <mergeCell ref="F28:F29"/>
    <mergeCell ref="H28:H29"/>
    <mergeCell ref="M28:M29"/>
    <mergeCell ref="N27:N29"/>
    <mergeCell ref="O27:O29"/>
    <mergeCell ref="P27:P29"/>
    <mergeCell ref="Q27:Q29"/>
    <mergeCell ref="R27:R29"/>
    <mergeCell ref="S27:S29"/>
    <mergeCell ref="F24:F25"/>
    <mergeCell ref="M24:M25"/>
    <mergeCell ref="H25:H26"/>
    <mergeCell ref="A27:A29"/>
    <mergeCell ref="G27:G29"/>
    <mergeCell ref="I27:I29"/>
    <mergeCell ref="J27:J29"/>
    <mergeCell ref="K27:K29"/>
    <mergeCell ref="L27:L29"/>
    <mergeCell ref="B28:B29"/>
    <mergeCell ref="N22:N26"/>
    <mergeCell ref="O22:O26"/>
    <mergeCell ref="P22:P26"/>
    <mergeCell ref="Q22:Q26"/>
    <mergeCell ref="R22:R26"/>
    <mergeCell ref="S22:S26"/>
    <mergeCell ref="A22:A26"/>
    <mergeCell ref="G22:G26"/>
    <mergeCell ref="I22:I26"/>
    <mergeCell ref="J22:J26"/>
    <mergeCell ref="K22:K26"/>
    <mergeCell ref="L22:L26"/>
    <mergeCell ref="B24:B25"/>
    <mergeCell ref="C24:C25"/>
    <mergeCell ref="D24:D25"/>
    <mergeCell ref="E24:E25"/>
    <mergeCell ref="B20:B21"/>
    <mergeCell ref="C20:C21"/>
    <mergeCell ref="D20:D21"/>
    <mergeCell ref="E20:E21"/>
    <mergeCell ref="F20:F21"/>
    <mergeCell ref="M20:M21"/>
    <mergeCell ref="N19:N21"/>
    <mergeCell ref="O19:O21"/>
    <mergeCell ref="P19:P21"/>
    <mergeCell ref="Q19:Q21"/>
    <mergeCell ref="R19:R21"/>
    <mergeCell ref="S19:S21"/>
    <mergeCell ref="D17:D18"/>
    <mergeCell ref="E17:E18"/>
    <mergeCell ref="F17:F18"/>
    <mergeCell ref="M17:M18"/>
    <mergeCell ref="I13:I18"/>
    <mergeCell ref="J13:J18"/>
    <mergeCell ref="K13:K18"/>
    <mergeCell ref="L13:L18"/>
    <mergeCell ref="A19:A21"/>
    <mergeCell ref="G19:G21"/>
    <mergeCell ref="I19:I21"/>
    <mergeCell ref="J19:J21"/>
    <mergeCell ref="K19:K21"/>
    <mergeCell ref="L19:L21"/>
    <mergeCell ref="S13:S18"/>
    <mergeCell ref="B15:B16"/>
    <mergeCell ref="C15:C16"/>
    <mergeCell ref="D15:D16"/>
    <mergeCell ref="E15:E16"/>
    <mergeCell ref="F15:F16"/>
    <mergeCell ref="H15:H18"/>
    <mergeCell ref="M15:M16"/>
    <mergeCell ref="B17:B18"/>
    <mergeCell ref="C17:C18"/>
    <mergeCell ref="M13:M14"/>
    <mergeCell ref="N13:N18"/>
    <mergeCell ref="O13:O18"/>
    <mergeCell ref="P13:P18"/>
    <mergeCell ref="Q13:Q18"/>
    <mergeCell ref="R13:R18"/>
    <mergeCell ref="F13:F14"/>
    <mergeCell ref="G13:G18"/>
    <mergeCell ref="O8:O12"/>
    <mergeCell ref="P8:P12"/>
    <mergeCell ref="Q8:Q12"/>
    <mergeCell ref="R8:R12"/>
    <mergeCell ref="S8:S12"/>
    <mergeCell ref="A13:A18"/>
    <mergeCell ref="B13:B14"/>
    <mergeCell ref="C13:C14"/>
    <mergeCell ref="D13:D14"/>
    <mergeCell ref="E13:E14"/>
    <mergeCell ref="I8:I12"/>
    <mergeCell ref="J8:J12"/>
    <mergeCell ref="K8:K12"/>
    <mergeCell ref="L8:L12"/>
    <mergeCell ref="M8:M9"/>
    <mergeCell ref="N8:N12"/>
    <mergeCell ref="A8:A12"/>
    <mergeCell ref="C8:C9"/>
    <mergeCell ref="D8:D9"/>
    <mergeCell ref="E8:E9"/>
    <mergeCell ref="F8:F9"/>
    <mergeCell ref="G8:G12"/>
    <mergeCell ref="B8:B9"/>
    <mergeCell ref="P6:P7"/>
    <mergeCell ref="Q6:Q7"/>
    <mergeCell ref="R6:R7"/>
    <mergeCell ref="S6:S7"/>
    <mergeCell ref="H6:H7"/>
    <mergeCell ref="I6:I7"/>
    <mergeCell ref="J6:J7"/>
    <mergeCell ref="K6:K7"/>
    <mergeCell ref="L6:L7"/>
    <mergeCell ref="M6:M7"/>
    <mergeCell ref="A6:A7"/>
    <mergeCell ref="B6:B7"/>
    <mergeCell ref="C6:C7"/>
    <mergeCell ref="D6:D7"/>
    <mergeCell ref="E6:E7"/>
    <mergeCell ref="F6:F7"/>
    <mergeCell ref="G6:G7"/>
    <mergeCell ref="N6:N7"/>
    <mergeCell ref="O6:O7"/>
    <mergeCell ref="A2:S2"/>
    <mergeCell ref="A3:S3"/>
    <mergeCell ref="A4:F4"/>
    <mergeCell ref="G4:L4"/>
    <mergeCell ref="M4:N4"/>
    <mergeCell ref="O4:S4"/>
    <mergeCell ref="A5:F5"/>
    <mergeCell ref="G5:M5"/>
    <mergeCell ref="N5:S5"/>
  </mergeCells>
  <pageMargins left="0.9055118110236221" right="0.70866141732283472" top="0.74803149606299213" bottom="0.74803149606299213" header="0.31496062992125984" footer="0.31496062992125984"/>
  <pageSetup paperSize="5" scale="70" orientation="landscape"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284"/>
  <sheetViews>
    <sheetView showGridLines="0" topLeftCell="H87" zoomScale="80" zoomScaleNormal="80" workbookViewId="0">
      <selection activeCell="R96" sqref="R96"/>
    </sheetView>
  </sheetViews>
  <sheetFormatPr baseColWidth="10" defaultRowHeight="12.75" zeroHeight="1" x14ac:dyDescent="0.25"/>
  <cols>
    <col min="1" max="1" width="23.7109375" style="2" customWidth="1"/>
    <col min="2" max="2" width="37" style="2" customWidth="1"/>
    <col min="3" max="3" width="29.42578125" style="2" customWidth="1"/>
    <col min="4" max="4" width="18" style="2" customWidth="1"/>
    <col min="5" max="5" width="15.7109375" style="296" customWidth="1"/>
    <col min="6" max="6" width="15.7109375" style="100" customWidth="1"/>
    <col min="7" max="7" width="31.42578125" style="2" customWidth="1"/>
    <col min="8" max="8" width="35" style="452" customWidth="1"/>
    <col min="9" max="9" width="17.7109375" style="81" customWidth="1"/>
    <col min="10" max="10" width="19.5703125" style="81" customWidth="1"/>
    <col min="11" max="11" width="19.7109375" style="297" customWidth="1"/>
    <col min="12" max="12" width="31.28515625" style="2" customWidth="1"/>
    <col min="13" max="13" width="41.28515625" style="2" customWidth="1"/>
    <col min="14" max="14" width="15" style="2" customWidth="1"/>
    <col min="15" max="15" width="17.42578125" style="353" customWidth="1"/>
    <col min="16" max="16" width="19.140625" style="353" customWidth="1"/>
    <col min="17" max="17" width="15" style="100" customWidth="1"/>
    <col min="18" max="18" width="16.5703125" style="1" customWidth="1"/>
    <col min="19" max="19" width="24.28515625" style="1" customWidth="1"/>
    <col min="20" max="20" width="10.7109375" style="2" customWidth="1"/>
    <col min="21" max="255" width="10.7109375" style="2" hidden="1" customWidth="1"/>
    <col min="256" max="256" width="11.42578125" style="2"/>
    <col min="257" max="257" width="23.7109375" style="2" customWidth="1"/>
    <col min="258" max="258" width="37" style="2" customWidth="1"/>
    <col min="259" max="259" width="29.42578125" style="2" customWidth="1"/>
    <col min="260" max="260" width="18" style="2" customWidth="1"/>
    <col min="261" max="262" width="15.7109375" style="2" customWidth="1"/>
    <col min="263" max="263" width="31.42578125" style="2" customWidth="1"/>
    <col min="264" max="264" width="35" style="2" customWidth="1"/>
    <col min="265" max="265" width="17.7109375" style="2" customWidth="1"/>
    <col min="266" max="266" width="19.5703125" style="2" customWidth="1"/>
    <col min="267" max="267" width="19.7109375" style="2" customWidth="1"/>
    <col min="268" max="268" width="31.28515625" style="2" customWidth="1"/>
    <col min="269" max="269" width="41.28515625" style="2" customWidth="1"/>
    <col min="270" max="270" width="15" style="2" customWidth="1"/>
    <col min="271" max="271" width="17.42578125" style="2" customWidth="1"/>
    <col min="272" max="272" width="19.140625" style="2" customWidth="1"/>
    <col min="273" max="273" width="15" style="2" customWidth="1"/>
    <col min="274" max="274" width="16.5703125" style="2" customWidth="1"/>
    <col min="275" max="275" width="24.28515625" style="2" customWidth="1"/>
    <col min="276" max="276" width="10.7109375" style="2" customWidth="1"/>
    <col min="277" max="511" width="0" style="2" hidden="1" customWidth="1"/>
    <col min="512" max="512" width="11.42578125" style="2"/>
    <col min="513" max="513" width="23.7109375" style="2" customWidth="1"/>
    <col min="514" max="514" width="37" style="2" customWidth="1"/>
    <col min="515" max="515" width="29.42578125" style="2" customWidth="1"/>
    <col min="516" max="516" width="18" style="2" customWidth="1"/>
    <col min="517" max="518" width="15.7109375" style="2" customWidth="1"/>
    <col min="519" max="519" width="31.42578125" style="2" customWidth="1"/>
    <col min="520" max="520" width="35" style="2" customWidth="1"/>
    <col min="521" max="521" width="17.7109375" style="2" customWidth="1"/>
    <col min="522" max="522" width="19.5703125" style="2" customWidth="1"/>
    <col min="523" max="523" width="19.7109375" style="2" customWidth="1"/>
    <col min="524" max="524" width="31.28515625" style="2" customWidth="1"/>
    <col min="525" max="525" width="41.28515625" style="2" customWidth="1"/>
    <col min="526" max="526" width="15" style="2" customWidth="1"/>
    <col min="527" max="527" width="17.42578125" style="2" customWidth="1"/>
    <col min="528" max="528" width="19.140625" style="2" customWidth="1"/>
    <col min="529" max="529" width="15" style="2" customWidth="1"/>
    <col min="530" max="530" width="16.5703125" style="2" customWidth="1"/>
    <col min="531" max="531" width="24.28515625" style="2" customWidth="1"/>
    <col min="532" max="532" width="10.7109375" style="2" customWidth="1"/>
    <col min="533" max="767" width="0" style="2" hidden="1" customWidth="1"/>
    <col min="768" max="768" width="11.42578125" style="2"/>
    <col min="769" max="769" width="23.7109375" style="2" customWidth="1"/>
    <col min="770" max="770" width="37" style="2" customWidth="1"/>
    <col min="771" max="771" width="29.42578125" style="2" customWidth="1"/>
    <col min="772" max="772" width="18" style="2" customWidth="1"/>
    <col min="773" max="774" width="15.7109375" style="2" customWidth="1"/>
    <col min="775" max="775" width="31.42578125" style="2" customWidth="1"/>
    <col min="776" max="776" width="35" style="2" customWidth="1"/>
    <col min="777" max="777" width="17.7109375" style="2" customWidth="1"/>
    <col min="778" max="778" width="19.5703125" style="2" customWidth="1"/>
    <col min="779" max="779" width="19.7109375" style="2" customWidth="1"/>
    <col min="780" max="780" width="31.28515625" style="2" customWidth="1"/>
    <col min="781" max="781" width="41.28515625" style="2" customWidth="1"/>
    <col min="782" max="782" width="15" style="2" customWidth="1"/>
    <col min="783" max="783" width="17.42578125" style="2" customWidth="1"/>
    <col min="784" max="784" width="19.140625" style="2" customWidth="1"/>
    <col min="785" max="785" width="15" style="2" customWidth="1"/>
    <col min="786" max="786" width="16.5703125" style="2" customWidth="1"/>
    <col min="787" max="787" width="24.28515625" style="2" customWidth="1"/>
    <col min="788" max="788" width="10.7109375" style="2" customWidth="1"/>
    <col min="789" max="1023" width="0" style="2" hidden="1" customWidth="1"/>
    <col min="1024" max="1024" width="11.42578125" style="2"/>
    <col min="1025" max="1025" width="23.7109375" style="2" customWidth="1"/>
    <col min="1026" max="1026" width="37" style="2" customWidth="1"/>
    <col min="1027" max="1027" width="29.42578125" style="2" customWidth="1"/>
    <col min="1028" max="1028" width="18" style="2" customWidth="1"/>
    <col min="1029" max="1030" width="15.7109375" style="2" customWidth="1"/>
    <col min="1031" max="1031" width="31.42578125" style="2" customWidth="1"/>
    <col min="1032" max="1032" width="35" style="2" customWidth="1"/>
    <col min="1033" max="1033" width="17.7109375" style="2" customWidth="1"/>
    <col min="1034" max="1034" width="19.5703125" style="2" customWidth="1"/>
    <col min="1035" max="1035" width="19.7109375" style="2" customWidth="1"/>
    <col min="1036" max="1036" width="31.28515625" style="2" customWidth="1"/>
    <col min="1037" max="1037" width="41.28515625" style="2" customWidth="1"/>
    <col min="1038" max="1038" width="15" style="2" customWidth="1"/>
    <col min="1039" max="1039" width="17.42578125" style="2" customWidth="1"/>
    <col min="1040" max="1040" width="19.140625" style="2" customWidth="1"/>
    <col min="1041" max="1041" width="15" style="2" customWidth="1"/>
    <col min="1042" max="1042" width="16.5703125" style="2" customWidth="1"/>
    <col min="1043" max="1043" width="24.28515625" style="2" customWidth="1"/>
    <col min="1044" max="1044" width="10.7109375" style="2" customWidth="1"/>
    <col min="1045" max="1279" width="0" style="2" hidden="1" customWidth="1"/>
    <col min="1280" max="1280" width="11.42578125" style="2"/>
    <col min="1281" max="1281" width="23.7109375" style="2" customWidth="1"/>
    <col min="1282" max="1282" width="37" style="2" customWidth="1"/>
    <col min="1283" max="1283" width="29.42578125" style="2" customWidth="1"/>
    <col min="1284" max="1284" width="18" style="2" customWidth="1"/>
    <col min="1285" max="1286" width="15.7109375" style="2" customWidth="1"/>
    <col min="1287" max="1287" width="31.42578125" style="2" customWidth="1"/>
    <col min="1288" max="1288" width="35" style="2" customWidth="1"/>
    <col min="1289" max="1289" width="17.7109375" style="2" customWidth="1"/>
    <col min="1290" max="1290" width="19.5703125" style="2" customWidth="1"/>
    <col min="1291" max="1291" width="19.7109375" style="2" customWidth="1"/>
    <col min="1292" max="1292" width="31.28515625" style="2" customWidth="1"/>
    <col min="1293" max="1293" width="41.28515625" style="2" customWidth="1"/>
    <col min="1294" max="1294" width="15" style="2" customWidth="1"/>
    <col min="1295" max="1295" width="17.42578125" style="2" customWidth="1"/>
    <col min="1296" max="1296" width="19.140625" style="2" customWidth="1"/>
    <col min="1297" max="1297" width="15" style="2" customWidth="1"/>
    <col min="1298" max="1298" width="16.5703125" style="2" customWidth="1"/>
    <col min="1299" max="1299" width="24.28515625" style="2" customWidth="1"/>
    <col min="1300" max="1300" width="10.7109375" style="2" customWidth="1"/>
    <col min="1301" max="1535" width="0" style="2" hidden="1" customWidth="1"/>
    <col min="1536" max="1536" width="11.42578125" style="2"/>
    <col min="1537" max="1537" width="23.7109375" style="2" customWidth="1"/>
    <col min="1538" max="1538" width="37" style="2" customWidth="1"/>
    <col min="1539" max="1539" width="29.42578125" style="2" customWidth="1"/>
    <col min="1540" max="1540" width="18" style="2" customWidth="1"/>
    <col min="1541" max="1542" width="15.7109375" style="2" customWidth="1"/>
    <col min="1543" max="1543" width="31.42578125" style="2" customWidth="1"/>
    <col min="1544" max="1544" width="35" style="2" customWidth="1"/>
    <col min="1545" max="1545" width="17.7109375" style="2" customWidth="1"/>
    <col min="1546" max="1546" width="19.5703125" style="2" customWidth="1"/>
    <col min="1547" max="1547" width="19.7109375" style="2" customWidth="1"/>
    <col min="1548" max="1548" width="31.28515625" style="2" customWidth="1"/>
    <col min="1549" max="1549" width="41.28515625" style="2" customWidth="1"/>
    <col min="1550" max="1550" width="15" style="2" customWidth="1"/>
    <col min="1551" max="1551" width="17.42578125" style="2" customWidth="1"/>
    <col min="1552" max="1552" width="19.140625" style="2" customWidth="1"/>
    <col min="1553" max="1553" width="15" style="2" customWidth="1"/>
    <col min="1554" max="1554" width="16.5703125" style="2" customWidth="1"/>
    <col min="1555" max="1555" width="24.28515625" style="2" customWidth="1"/>
    <col min="1556" max="1556" width="10.7109375" style="2" customWidth="1"/>
    <col min="1557" max="1791" width="0" style="2" hidden="1" customWidth="1"/>
    <col min="1792" max="1792" width="11.42578125" style="2"/>
    <col min="1793" max="1793" width="23.7109375" style="2" customWidth="1"/>
    <col min="1794" max="1794" width="37" style="2" customWidth="1"/>
    <col min="1795" max="1795" width="29.42578125" style="2" customWidth="1"/>
    <col min="1796" max="1796" width="18" style="2" customWidth="1"/>
    <col min="1797" max="1798" width="15.7109375" style="2" customWidth="1"/>
    <col min="1799" max="1799" width="31.42578125" style="2" customWidth="1"/>
    <col min="1800" max="1800" width="35" style="2" customWidth="1"/>
    <col min="1801" max="1801" width="17.7109375" style="2" customWidth="1"/>
    <col min="1802" max="1802" width="19.5703125" style="2" customWidth="1"/>
    <col min="1803" max="1803" width="19.7109375" style="2" customWidth="1"/>
    <col min="1804" max="1804" width="31.28515625" style="2" customWidth="1"/>
    <col min="1805" max="1805" width="41.28515625" style="2" customWidth="1"/>
    <col min="1806" max="1806" width="15" style="2" customWidth="1"/>
    <col min="1807" max="1807" width="17.42578125" style="2" customWidth="1"/>
    <col min="1808" max="1808" width="19.140625" style="2" customWidth="1"/>
    <col min="1809" max="1809" width="15" style="2" customWidth="1"/>
    <col min="1810" max="1810" width="16.5703125" style="2" customWidth="1"/>
    <col min="1811" max="1811" width="24.28515625" style="2" customWidth="1"/>
    <col min="1812" max="1812" width="10.7109375" style="2" customWidth="1"/>
    <col min="1813" max="2047" width="0" style="2" hidden="1" customWidth="1"/>
    <col min="2048" max="2048" width="11.42578125" style="2"/>
    <col min="2049" max="2049" width="23.7109375" style="2" customWidth="1"/>
    <col min="2050" max="2050" width="37" style="2" customWidth="1"/>
    <col min="2051" max="2051" width="29.42578125" style="2" customWidth="1"/>
    <col min="2052" max="2052" width="18" style="2" customWidth="1"/>
    <col min="2053" max="2054" width="15.7109375" style="2" customWidth="1"/>
    <col min="2055" max="2055" width="31.42578125" style="2" customWidth="1"/>
    <col min="2056" max="2056" width="35" style="2" customWidth="1"/>
    <col min="2057" max="2057" width="17.7109375" style="2" customWidth="1"/>
    <col min="2058" max="2058" width="19.5703125" style="2" customWidth="1"/>
    <col min="2059" max="2059" width="19.7109375" style="2" customWidth="1"/>
    <col min="2060" max="2060" width="31.28515625" style="2" customWidth="1"/>
    <col min="2061" max="2061" width="41.28515625" style="2" customWidth="1"/>
    <col min="2062" max="2062" width="15" style="2" customWidth="1"/>
    <col min="2063" max="2063" width="17.42578125" style="2" customWidth="1"/>
    <col min="2064" max="2064" width="19.140625" style="2" customWidth="1"/>
    <col min="2065" max="2065" width="15" style="2" customWidth="1"/>
    <col min="2066" max="2066" width="16.5703125" style="2" customWidth="1"/>
    <col min="2067" max="2067" width="24.28515625" style="2" customWidth="1"/>
    <col min="2068" max="2068" width="10.7109375" style="2" customWidth="1"/>
    <col min="2069" max="2303" width="0" style="2" hidden="1" customWidth="1"/>
    <col min="2304" max="2304" width="11.42578125" style="2"/>
    <col min="2305" max="2305" width="23.7109375" style="2" customWidth="1"/>
    <col min="2306" max="2306" width="37" style="2" customWidth="1"/>
    <col min="2307" max="2307" width="29.42578125" style="2" customWidth="1"/>
    <col min="2308" max="2308" width="18" style="2" customWidth="1"/>
    <col min="2309" max="2310" width="15.7109375" style="2" customWidth="1"/>
    <col min="2311" max="2311" width="31.42578125" style="2" customWidth="1"/>
    <col min="2312" max="2312" width="35" style="2" customWidth="1"/>
    <col min="2313" max="2313" width="17.7109375" style="2" customWidth="1"/>
    <col min="2314" max="2314" width="19.5703125" style="2" customWidth="1"/>
    <col min="2315" max="2315" width="19.7109375" style="2" customWidth="1"/>
    <col min="2316" max="2316" width="31.28515625" style="2" customWidth="1"/>
    <col min="2317" max="2317" width="41.28515625" style="2" customWidth="1"/>
    <col min="2318" max="2318" width="15" style="2" customWidth="1"/>
    <col min="2319" max="2319" width="17.42578125" style="2" customWidth="1"/>
    <col min="2320" max="2320" width="19.140625" style="2" customWidth="1"/>
    <col min="2321" max="2321" width="15" style="2" customWidth="1"/>
    <col min="2322" max="2322" width="16.5703125" style="2" customWidth="1"/>
    <col min="2323" max="2323" width="24.28515625" style="2" customWidth="1"/>
    <col min="2324" max="2324" width="10.7109375" style="2" customWidth="1"/>
    <col min="2325" max="2559" width="0" style="2" hidden="1" customWidth="1"/>
    <col min="2560" max="2560" width="11.42578125" style="2"/>
    <col min="2561" max="2561" width="23.7109375" style="2" customWidth="1"/>
    <col min="2562" max="2562" width="37" style="2" customWidth="1"/>
    <col min="2563" max="2563" width="29.42578125" style="2" customWidth="1"/>
    <col min="2564" max="2564" width="18" style="2" customWidth="1"/>
    <col min="2565" max="2566" width="15.7109375" style="2" customWidth="1"/>
    <col min="2567" max="2567" width="31.42578125" style="2" customWidth="1"/>
    <col min="2568" max="2568" width="35" style="2" customWidth="1"/>
    <col min="2569" max="2569" width="17.7109375" style="2" customWidth="1"/>
    <col min="2570" max="2570" width="19.5703125" style="2" customWidth="1"/>
    <col min="2571" max="2571" width="19.7109375" style="2" customWidth="1"/>
    <col min="2572" max="2572" width="31.28515625" style="2" customWidth="1"/>
    <col min="2573" max="2573" width="41.28515625" style="2" customWidth="1"/>
    <col min="2574" max="2574" width="15" style="2" customWidth="1"/>
    <col min="2575" max="2575" width="17.42578125" style="2" customWidth="1"/>
    <col min="2576" max="2576" width="19.140625" style="2" customWidth="1"/>
    <col min="2577" max="2577" width="15" style="2" customWidth="1"/>
    <col min="2578" max="2578" width="16.5703125" style="2" customWidth="1"/>
    <col min="2579" max="2579" width="24.28515625" style="2" customWidth="1"/>
    <col min="2580" max="2580" width="10.7109375" style="2" customWidth="1"/>
    <col min="2581" max="2815" width="0" style="2" hidden="1" customWidth="1"/>
    <col min="2816" max="2816" width="11.42578125" style="2"/>
    <col min="2817" max="2817" width="23.7109375" style="2" customWidth="1"/>
    <col min="2818" max="2818" width="37" style="2" customWidth="1"/>
    <col min="2819" max="2819" width="29.42578125" style="2" customWidth="1"/>
    <col min="2820" max="2820" width="18" style="2" customWidth="1"/>
    <col min="2821" max="2822" width="15.7109375" style="2" customWidth="1"/>
    <col min="2823" max="2823" width="31.42578125" style="2" customWidth="1"/>
    <col min="2824" max="2824" width="35" style="2" customWidth="1"/>
    <col min="2825" max="2825" width="17.7109375" style="2" customWidth="1"/>
    <col min="2826" max="2826" width="19.5703125" style="2" customWidth="1"/>
    <col min="2827" max="2827" width="19.7109375" style="2" customWidth="1"/>
    <col min="2828" max="2828" width="31.28515625" style="2" customWidth="1"/>
    <col min="2829" max="2829" width="41.28515625" style="2" customWidth="1"/>
    <col min="2830" max="2830" width="15" style="2" customWidth="1"/>
    <col min="2831" max="2831" width="17.42578125" style="2" customWidth="1"/>
    <col min="2832" max="2832" width="19.140625" style="2" customWidth="1"/>
    <col min="2833" max="2833" width="15" style="2" customWidth="1"/>
    <col min="2834" max="2834" width="16.5703125" style="2" customWidth="1"/>
    <col min="2835" max="2835" width="24.28515625" style="2" customWidth="1"/>
    <col min="2836" max="2836" width="10.7109375" style="2" customWidth="1"/>
    <col min="2837" max="3071" width="0" style="2" hidden="1" customWidth="1"/>
    <col min="3072" max="3072" width="11.42578125" style="2"/>
    <col min="3073" max="3073" width="23.7109375" style="2" customWidth="1"/>
    <col min="3074" max="3074" width="37" style="2" customWidth="1"/>
    <col min="3075" max="3075" width="29.42578125" style="2" customWidth="1"/>
    <col min="3076" max="3076" width="18" style="2" customWidth="1"/>
    <col min="3077" max="3078" width="15.7109375" style="2" customWidth="1"/>
    <col min="3079" max="3079" width="31.42578125" style="2" customWidth="1"/>
    <col min="3080" max="3080" width="35" style="2" customWidth="1"/>
    <col min="3081" max="3081" width="17.7109375" style="2" customWidth="1"/>
    <col min="3082" max="3082" width="19.5703125" style="2" customWidth="1"/>
    <col min="3083" max="3083" width="19.7109375" style="2" customWidth="1"/>
    <col min="3084" max="3084" width="31.28515625" style="2" customWidth="1"/>
    <col min="3085" max="3085" width="41.28515625" style="2" customWidth="1"/>
    <col min="3086" max="3086" width="15" style="2" customWidth="1"/>
    <col min="3087" max="3087" width="17.42578125" style="2" customWidth="1"/>
    <col min="3088" max="3088" width="19.140625" style="2" customWidth="1"/>
    <col min="3089" max="3089" width="15" style="2" customWidth="1"/>
    <col min="3090" max="3090" width="16.5703125" style="2" customWidth="1"/>
    <col min="3091" max="3091" width="24.28515625" style="2" customWidth="1"/>
    <col min="3092" max="3092" width="10.7109375" style="2" customWidth="1"/>
    <col min="3093" max="3327" width="0" style="2" hidden="1" customWidth="1"/>
    <col min="3328" max="3328" width="11.42578125" style="2"/>
    <col min="3329" max="3329" width="23.7109375" style="2" customWidth="1"/>
    <col min="3330" max="3330" width="37" style="2" customWidth="1"/>
    <col min="3331" max="3331" width="29.42578125" style="2" customWidth="1"/>
    <col min="3332" max="3332" width="18" style="2" customWidth="1"/>
    <col min="3333" max="3334" width="15.7109375" style="2" customWidth="1"/>
    <col min="3335" max="3335" width="31.42578125" style="2" customWidth="1"/>
    <col min="3336" max="3336" width="35" style="2" customWidth="1"/>
    <col min="3337" max="3337" width="17.7109375" style="2" customWidth="1"/>
    <col min="3338" max="3338" width="19.5703125" style="2" customWidth="1"/>
    <col min="3339" max="3339" width="19.7109375" style="2" customWidth="1"/>
    <col min="3340" max="3340" width="31.28515625" style="2" customWidth="1"/>
    <col min="3341" max="3341" width="41.28515625" style="2" customWidth="1"/>
    <col min="3342" max="3342" width="15" style="2" customWidth="1"/>
    <col min="3343" max="3343" width="17.42578125" style="2" customWidth="1"/>
    <col min="3344" max="3344" width="19.140625" style="2" customWidth="1"/>
    <col min="3345" max="3345" width="15" style="2" customWidth="1"/>
    <col min="3346" max="3346" width="16.5703125" style="2" customWidth="1"/>
    <col min="3347" max="3347" width="24.28515625" style="2" customWidth="1"/>
    <col min="3348" max="3348" width="10.7109375" style="2" customWidth="1"/>
    <col min="3349" max="3583" width="0" style="2" hidden="1" customWidth="1"/>
    <col min="3584" max="3584" width="11.42578125" style="2"/>
    <col min="3585" max="3585" width="23.7109375" style="2" customWidth="1"/>
    <col min="3586" max="3586" width="37" style="2" customWidth="1"/>
    <col min="3587" max="3587" width="29.42578125" style="2" customWidth="1"/>
    <col min="3588" max="3588" width="18" style="2" customWidth="1"/>
    <col min="3589" max="3590" width="15.7109375" style="2" customWidth="1"/>
    <col min="3591" max="3591" width="31.42578125" style="2" customWidth="1"/>
    <col min="3592" max="3592" width="35" style="2" customWidth="1"/>
    <col min="3593" max="3593" width="17.7109375" style="2" customWidth="1"/>
    <col min="3594" max="3594" width="19.5703125" style="2" customWidth="1"/>
    <col min="3595" max="3595" width="19.7109375" style="2" customWidth="1"/>
    <col min="3596" max="3596" width="31.28515625" style="2" customWidth="1"/>
    <col min="3597" max="3597" width="41.28515625" style="2" customWidth="1"/>
    <col min="3598" max="3598" width="15" style="2" customWidth="1"/>
    <col min="3599" max="3599" width="17.42578125" style="2" customWidth="1"/>
    <col min="3600" max="3600" width="19.140625" style="2" customWidth="1"/>
    <col min="3601" max="3601" width="15" style="2" customWidth="1"/>
    <col min="3602" max="3602" width="16.5703125" style="2" customWidth="1"/>
    <col min="3603" max="3603" width="24.28515625" style="2" customWidth="1"/>
    <col min="3604" max="3604" width="10.7109375" style="2" customWidth="1"/>
    <col min="3605" max="3839" width="0" style="2" hidden="1" customWidth="1"/>
    <col min="3840" max="3840" width="11.42578125" style="2"/>
    <col min="3841" max="3841" width="23.7109375" style="2" customWidth="1"/>
    <col min="3842" max="3842" width="37" style="2" customWidth="1"/>
    <col min="3843" max="3843" width="29.42578125" style="2" customWidth="1"/>
    <col min="3844" max="3844" width="18" style="2" customWidth="1"/>
    <col min="3845" max="3846" width="15.7109375" style="2" customWidth="1"/>
    <col min="3847" max="3847" width="31.42578125" style="2" customWidth="1"/>
    <col min="3848" max="3848" width="35" style="2" customWidth="1"/>
    <col min="3849" max="3849" width="17.7109375" style="2" customWidth="1"/>
    <col min="3850" max="3850" width="19.5703125" style="2" customWidth="1"/>
    <col min="3851" max="3851" width="19.7109375" style="2" customWidth="1"/>
    <col min="3852" max="3852" width="31.28515625" style="2" customWidth="1"/>
    <col min="3853" max="3853" width="41.28515625" style="2" customWidth="1"/>
    <col min="3854" max="3854" width="15" style="2" customWidth="1"/>
    <col min="3855" max="3855" width="17.42578125" style="2" customWidth="1"/>
    <col min="3856" max="3856" width="19.140625" style="2" customWidth="1"/>
    <col min="3857" max="3857" width="15" style="2" customWidth="1"/>
    <col min="3858" max="3858" width="16.5703125" style="2" customWidth="1"/>
    <col min="3859" max="3859" width="24.28515625" style="2" customWidth="1"/>
    <col min="3860" max="3860" width="10.7109375" style="2" customWidth="1"/>
    <col min="3861" max="4095" width="0" style="2" hidden="1" customWidth="1"/>
    <col min="4096" max="4096" width="11.42578125" style="2"/>
    <col min="4097" max="4097" width="23.7109375" style="2" customWidth="1"/>
    <col min="4098" max="4098" width="37" style="2" customWidth="1"/>
    <col min="4099" max="4099" width="29.42578125" style="2" customWidth="1"/>
    <col min="4100" max="4100" width="18" style="2" customWidth="1"/>
    <col min="4101" max="4102" width="15.7109375" style="2" customWidth="1"/>
    <col min="4103" max="4103" width="31.42578125" style="2" customWidth="1"/>
    <col min="4104" max="4104" width="35" style="2" customWidth="1"/>
    <col min="4105" max="4105" width="17.7109375" style="2" customWidth="1"/>
    <col min="4106" max="4106" width="19.5703125" style="2" customWidth="1"/>
    <col min="4107" max="4107" width="19.7109375" style="2" customWidth="1"/>
    <col min="4108" max="4108" width="31.28515625" style="2" customWidth="1"/>
    <col min="4109" max="4109" width="41.28515625" style="2" customWidth="1"/>
    <col min="4110" max="4110" width="15" style="2" customWidth="1"/>
    <col min="4111" max="4111" width="17.42578125" style="2" customWidth="1"/>
    <col min="4112" max="4112" width="19.140625" style="2" customWidth="1"/>
    <col min="4113" max="4113" width="15" style="2" customWidth="1"/>
    <col min="4114" max="4114" width="16.5703125" style="2" customWidth="1"/>
    <col min="4115" max="4115" width="24.28515625" style="2" customWidth="1"/>
    <col min="4116" max="4116" width="10.7109375" style="2" customWidth="1"/>
    <col min="4117" max="4351" width="0" style="2" hidden="1" customWidth="1"/>
    <col min="4352" max="4352" width="11.42578125" style="2"/>
    <col min="4353" max="4353" width="23.7109375" style="2" customWidth="1"/>
    <col min="4354" max="4354" width="37" style="2" customWidth="1"/>
    <col min="4355" max="4355" width="29.42578125" style="2" customWidth="1"/>
    <col min="4356" max="4356" width="18" style="2" customWidth="1"/>
    <col min="4357" max="4358" width="15.7109375" style="2" customWidth="1"/>
    <col min="4359" max="4359" width="31.42578125" style="2" customWidth="1"/>
    <col min="4360" max="4360" width="35" style="2" customWidth="1"/>
    <col min="4361" max="4361" width="17.7109375" style="2" customWidth="1"/>
    <col min="4362" max="4362" width="19.5703125" style="2" customWidth="1"/>
    <col min="4363" max="4363" width="19.7109375" style="2" customWidth="1"/>
    <col min="4364" max="4364" width="31.28515625" style="2" customWidth="1"/>
    <col min="4365" max="4365" width="41.28515625" style="2" customWidth="1"/>
    <col min="4366" max="4366" width="15" style="2" customWidth="1"/>
    <col min="4367" max="4367" width="17.42578125" style="2" customWidth="1"/>
    <col min="4368" max="4368" width="19.140625" style="2" customWidth="1"/>
    <col min="4369" max="4369" width="15" style="2" customWidth="1"/>
    <col min="4370" max="4370" width="16.5703125" style="2" customWidth="1"/>
    <col min="4371" max="4371" width="24.28515625" style="2" customWidth="1"/>
    <col min="4372" max="4372" width="10.7109375" style="2" customWidth="1"/>
    <col min="4373" max="4607" width="0" style="2" hidden="1" customWidth="1"/>
    <col min="4608" max="4608" width="11.42578125" style="2"/>
    <col min="4609" max="4609" width="23.7109375" style="2" customWidth="1"/>
    <col min="4610" max="4610" width="37" style="2" customWidth="1"/>
    <col min="4611" max="4611" width="29.42578125" style="2" customWidth="1"/>
    <col min="4612" max="4612" width="18" style="2" customWidth="1"/>
    <col min="4613" max="4614" width="15.7109375" style="2" customWidth="1"/>
    <col min="4615" max="4615" width="31.42578125" style="2" customWidth="1"/>
    <col min="4616" max="4616" width="35" style="2" customWidth="1"/>
    <col min="4617" max="4617" width="17.7109375" style="2" customWidth="1"/>
    <col min="4618" max="4618" width="19.5703125" style="2" customWidth="1"/>
    <col min="4619" max="4619" width="19.7109375" style="2" customWidth="1"/>
    <col min="4620" max="4620" width="31.28515625" style="2" customWidth="1"/>
    <col min="4621" max="4621" width="41.28515625" style="2" customWidth="1"/>
    <col min="4622" max="4622" width="15" style="2" customWidth="1"/>
    <col min="4623" max="4623" width="17.42578125" style="2" customWidth="1"/>
    <col min="4624" max="4624" width="19.140625" style="2" customWidth="1"/>
    <col min="4625" max="4625" width="15" style="2" customWidth="1"/>
    <col min="4626" max="4626" width="16.5703125" style="2" customWidth="1"/>
    <col min="4627" max="4627" width="24.28515625" style="2" customWidth="1"/>
    <col min="4628" max="4628" width="10.7109375" style="2" customWidth="1"/>
    <col min="4629" max="4863" width="0" style="2" hidden="1" customWidth="1"/>
    <col min="4864" max="4864" width="11.42578125" style="2"/>
    <col min="4865" max="4865" width="23.7109375" style="2" customWidth="1"/>
    <col min="4866" max="4866" width="37" style="2" customWidth="1"/>
    <col min="4867" max="4867" width="29.42578125" style="2" customWidth="1"/>
    <col min="4868" max="4868" width="18" style="2" customWidth="1"/>
    <col min="4869" max="4870" width="15.7109375" style="2" customWidth="1"/>
    <col min="4871" max="4871" width="31.42578125" style="2" customWidth="1"/>
    <col min="4872" max="4872" width="35" style="2" customWidth="1"/>
    <col min="4873" max="4873" width="17.7109375" style="2" customWidth="1"/>
    <col min="4874" max="4874" width="19.5703125" style="2" customWidth="1"/>
    <col min="4875" max="4875" width="19.7109375" style="2" customWidth="1"/>
    <col min="4876" max="4876" width="31.28515625" style="2" customWidth="1"/>
    <col min="4877" max="4877" width="41.28515625" style="2" customWidth="1"/>
    <col min="4878" max="4878" width="15" style="2" customWidth="1"/>
    <col min="4879" max="4879" width="17.42578125" style="2" customWidth="1"/>
    <col min="4880" max="4880" width="19.140625" style="2" customWidth="1"/>
    <col min="4881" max="4881" width="15" style="2" customWidth="1"/>
    <col min="4882" max="4882" width="16.5703125" style="2" customWidth="1"/>
    <col min="4883" max="4883" width="24.28515625" style="2" customWidth="1"/>
    <col min="4884" max="4884" width="10.7109375" style="2" customWidth="1"/>
    <col min="4885" max="5119" width="0" style="2" hidden="1" customWidth="1"/>
    <col min="5120" max="5120" width="11.42578125" style="2"/>
    <col min="5121" max="5121" width="23.7109375" style="2" customWidth="1"/>
    <col min="5122" max="5122" width="37" style="2" customWidth="1"/>
    <col min="5123" max="5123" width="29.42578125" style="2" customWidth="1"/>
    <col min="5124" max="5124" width="18" style="2" customWidth="1"/>
    <col min="5125" max="5126" width="15.7109375" style="2" customWidth="1"/>
    <col min="5127" max="5127" width="31.42578125" style="2" customWidth="1"/>
    <col min="5128" max="5128" width="35" style="2" customWidth="1"/>
    <col min="5129" max="5129" width="17.7109375" style="2" customWidth="1"/>
    <col min="5130" max="5130" width="19.5703125" style="2" customWidth="1"/>
    <col min="5131" max="5131" width="19.7109375" style="2" customWidth="1"/>
    <col min="5132" max="5132" width="31.28515625" style="2" customWidth="1"/>
    <col min="5133" max="5133" width="41.28515625" style="2" customWidth="1"/>
    <col min="5134" max="5134" width="15" style="2" customWidth="1"/>
    <col min="5135" max="5135" width="17.42578125" style="2" customWidth="1"/>
    <col min="5136" max="5136" width="19.140625" style="2" customWidth="1"/>
    <col min="5137" max="5137" width="15" style="2" customWidth="1"/>
    <col min="5138" max="5138" width="16.5703125" style="2" customWidth="1"/>
    <col min="5139" max="5139" width="24.28515625" style="2" customWidth="1"/>
    <col min="5140" max="5140" width="10.7109375" style="2" customWidth="1"/>
    <col min="5141" max="5375" width="0" style="2" hidden="1" customWidth="1"/>
    <col min="5376" max="5376" width="11.42578125" style="2"/>
    <col min="5377" max="5377" width="23.7109375" style="2" customWidth="1"/>
    <col min="5378" max="5378" width="37" style="2" customWidth="1"/>
    <col min="5379" max="5379" width="29.42578125" style="2" customWidth="1"/>
    <col min="5380" max="5380" width="18" style="2" customWidth="1"/>
    <col min="5381" max="5382" width="15.7109375" style="2" customWidth="1"/>
    <col min="5383" max="5383" width="31.42578125" style="2" customWidth="1"/>
    <col min="5384" max="5384" width="35" style="2" customWidth="1"/>
    <col min="5385" max="5385" width="17.7109375" style="2" customWidth="1"/>
    <col min="5386" max="5386" width="19.5703125" style="2" customWidth="1"/>
    <col min="5387" max="5387" width="19.7109375" style="2" customWidth="1"/>
    <col min="5388" max="5388" width="31.28515625" style="2" customWidth="1"/>
    <col min="5389" max="5389" width="41.28515625" style="2" customWidth="1"/>
    <col min="5390" max="5390" width="15" style="2" customWidth="1"/>
    <col min="5391" max="5391" width="17.42578125" style="2" customWidth="1"/>
    <col min="5392" max="5392" width="19.140625" style="2" customWidth="1"/>
    <col min="5393" max="5393" width="15" style="2" customWidth="1"/>
    <col min="5394" max="5394" width="16.5703125" style="2" customWidth="1"/>
    <col min="5395" max="5395" width="24.28515625" style="2" customWidth="1"/>
    <col min="5396" max="5396" width="10.7109375" style="2" customWidth="1"/>
    <col min="5397" max="5631" width="0" style="2" hidden="1" customWidth="1"/>
    <col min="5632" max="5632" width="11.42578125" style="2"/>
    <col min="5633" max="5633" width="23.7109375" style="2" customWidth="1"/>
    <col min="5634" max="5634" width="37" style="2" customWidth="1"/>
    <col min="5635" max="5635" width="29.42578125" style="2" customWidth="1"/>
    <col min="5636" max="5636" width="18" style="2" customWidth="1"/>
    <col min="5637" max="5638" width="15.7109375" style="2" customWidth="1"/>
    <col min="5639" max="5639" width="31.42578125" style="2" customWidth="1"/>
    <col min="5640" max="5640" width="35" style="2" customWidth="1"/>
    <col min="5641" max="5641" width="17.7109375" style="2" customWidth="1"/>
    <col min="5642" max="5642" width="19.5703125" style="2" customWidth="1"/>
    <col min="5643" max="5643" width="19.7109375" style="2" customWidth="1"/>
    <col min="5644" max="5644" width="31.28515625" style="2" customWidth="1"/>
    <col min="5645" max="5645" width="41.28515625" style="2" customWidth="1"/>
    <col min="5646" max="5646" width="15" style="2" customWidth="1"/>
    <col min="5647" max="5647" width="17.42578125" style="2" customWidth="1"/>
    <col min="5648" max="5648" width="19.140625" style="2" customWidth="1"/>
    <col min="5649" max="5649" width="15" style="2" customWidth="1"/>
    <col min="5650" max="5650" width="16.5703125" style="2" customWidth="1"/>
    <col min="5651" max="5651" width="24.28515625" style="2" customWidth="1"/>
    <col min="5652" max="5652" width="10.7109375" style="2" customWidth="1"/>
    <col min="5653" max="5887" width="0" style="2" hidden="1" customWidth="1"/>
    <col min="5888" max="5888" width="11.42578125" style="2"/>
    <col min="5889" max="5889" width="23.7109375" style="2" customWidth="1"/>
    <col min="5890" max="5890" width="37" style="2" customWidth="1"/>
    <col min="5891" max="5891" width="29.42578125" style="2" customWidth="1"/>
    <col min="5892" max="5892" width="18" style="2" customWidth="1"/>
    <col min="5893" max="5894" width="15.7109375" style="2" customWidth="1"/>
    <col min="5895" max="5895" width="31.42578125" style="2" customWidth="1"/>
    <col min="5896" max="5896" width="35" style="2" customWidth="1"/>
    <col min="5897" max="5897" width="17.7109375" style="2" customWidth="1"/>
    <col min="5898" max="5898" width="19.5703125" style="2" customWidth="1"/>
    <col min="5899" max="5899" width="19.7109375" style="2" customWidth="1"/>
    <col min="5900" max="5900" width="31.28515625" style="2" customWidth="1"/>
    <col min="5901" max="5901" width="41.28515625" style="2" customWidth="1"/>
    <col min="5902" max="5902" width="15" style="2" customWidth="1"/>
    <col min="5903" max="5903" width="17.42578125" style="2" customWidth="1"/>
    <col min="5904" max="5904" width="19.140625" style="2" customWidth="1"/>
    <col min="5905" max="5905" width="15" style="2" customWidth="1"/>
    <col min="5906" max="5906" width="16.5703125" style="2" customWidth="1"/>
    <col min="5907" max="5907" width="24.28515625" style="2" customWidth="1"/>
    <col min="5908" max="5908" width="10.7109375" style="2" customWidth="1"/>
    <col min="5909" max="6143" width="0" style="2" hidden="1" customWidth="1"/>
    <col min="6144" max="6144" width="11.42578125" style="2"/>
    <col min="6145" max="6145" width="23.7109375" style="2" customWidth="1"/>
    <col min="6146" max="6146" width="37" style="2" customWidth="1"/>
    <col min="6147" max="6147" width="29.42578125" style="2" customWidth="1"/>
    <col min="6148" max="6148" width="18" style="2" customWidth="1"/>
    <col min="6149" max="6150" width="15.7109375" style="2" customWidth="1"/>
    <col min="6151" max="6151" width="31.42578125" style="2" customWidth="1"/>
    <col min="6152" max="6152" width="35" style="2" customWidth="1"/>
    <col min="6153" max="6153" width="17.7109375" style="2" customWidth="1"/>
    <col min="6154" max="6154" width="19.5703125" style="2" customWidth="1"/>
    <col min="6155" max="6155" width="19.7109375" style="2" customWidth="1"/>
    <col min="6156" max="6156" width="31.28515625" style="2" customWidth="1"/>
    <col min="6157" max="6157" width="41.28515625" style="2" customWidth="1"/>
    <col min="6158" max="6158" width="15" style="2" customWidth="1"/>
    <col min="6159" max="6159" width="17.42578125" style="2" customWidth="1"/>
    <col min="6160" max="6160" width="19.140625" style="2" customWidth="1"/>
    <col min="6161" max="6161" width="15" style="2" customWidth="1"/>
    <col min="6162" max="6162" width="16.5703125" style="2" customWidth="1"/>
    <col min="6163" max="6163" width="24.28515625" style="2" customWidth="1"/>
    <col min="6164" max="6164" width="10.7109375" style="2" customWidth="1"/>
    <col min="6165" max="6399" width="0" style="2" hidden="1" customWidth="1"/>
    <col min="6400" max="6400" width="11.42578125" style="2"/>
    <col min="6401" max="6401" width="23.7109375" style="2" customWidth="1"/>
    <col min="6402" max="6402" width="37" style="2" customWidth="1"/>
    <col min="6403" max="6403" width="29.42578125" style="2" customWidth="1"/>
    <col min="6404" max="6404" width="18" style="2" customWidth="1"/>
    <col min="6405" max="6406" width="15.7109375" style="2" customWidth="1"/>
    <col min="6407" max="6407" width="31.42578125" style="2" customWidth="1"/>
    <col min="6408" max="6408" width="35" style="2" customWidth="1"/>
    <col min="6409" max="6409" width="17.7109375" style="2" customWidth="1"/>
    <col min="6410" max="6410" width="19.5703125" style="2" customWidth="1"/>
    <col min="6411" max="6411" width="19.7109375" style="2" customWidth="1"/>
    <col min="6412" max="6412" width="31.28515625" style="2" customWidth="1"/>
    <col min="6413" max="6413" width="41.28515625" style="2" customWidth="1"/>
    <col min="6414" max="6414" width="15" style="2" customWidth="1"/>
    <col min="6415" max="6415" width="17.42578125" style="2" customWidth="1"/>
    <col min="6416" max="6416" width="19.140625" style="2" customWidth="1"/>
    <col min="6417" max="6417" width="15" style="2" customWidth="1"/>
    <col min="6418" max="6418" width="16.5703125" style="2" customWidth="1"/>
    <col min="6419" max="6419" width="24.28515625" style="2" customWidth="1"/>
    <col min="6420" max="6420" width="10.7109375" style="2" customWidth="1"/>
    <col min="6421" max="6655" width="0" style="2" hidden="1" customWidth="1"/>
    <col min="6656" max="6656" width="11.42578125" style="2"/>
    <col min="6657" max="6657" width="23.7109375" style="2" customWidth="1"/>
    <col min="6658" max="6658" width="37" style="2" customWidth="1"/>
    <col min="6659" max="6659" width="29.42578125" style="2" customWidth="1"/>
    <col min="6660" max="6660" width="18" style="2" customWidth="1"/>
    <col min="6661" max="6662" width="15.7109375" style="2" customWidth="1"/>
    <col min="6663" max="6663" width="31.42578125" style="2" customWidth="1"/>
    <col min="6664" max="6664" width="35" style="2" customWidth="1"/>
    <col min="6665" max="6665" width="17.7109375" style="2" customWidth="1"/>
    <col min="6666" max="6666" width="19.5703125" style="2" customWidth="1"/>
    <col min="6667" max="6667" width="19.7109375" style="2" customWidth="1"/>
    <col min="6668" max="6668" width="31.28515625" style="2" customWidth="1"/>
    <col min="6669" max="6669" width="41.28515625" style="2" customWidth="1"/>
    <col min="6670" max="6670" width="15" style="2" customWidth="1"/>
    <col min="6671" max="6671" width="17.42578125" style="2" customWidth="1"/>
    <col min="6672" max="6672" width="19.140625" style="2" customWidth="1"/>
    <col min="6673" max="6673" width="15" style="2" customWidth="1"/>
    <col min="6674" max="6674" width="16.5703125" style="2" customWidth="1"/>
    <col min="6675" max="6675" width="24.28515625" style="2" customWidth="1"/>
    <col min="6676" max="6676" width="10.7109375" style="2" customWidth="1"/>
    <col min="6677" max="6911" width="0" style="2" hidden="1" customWidth="1"/>
    <col min="6912" max="6912" width="11.42578125" style="2"/>
    <col min="6913" max="6913" width="23.7109375" style="2" customWidth="1"/>
    <col min="6914" max="6914" width="37" style="2" customWidth="1"/>
    <col min="6915" max="6915" width="29.42578125" style="2" customWidth="1"/>
    <col min="6916" max="6916" width="18" style="2" customWidth="1"/>
    <col min="6917" max="6918" width="15.7109375" style="2" customWidth="1"/>
    <col min="6919" max="6919" width="31.42578125" style="2" customWidth="1"/>
    <col min="6920" max="6920" width="35" style="2" customWidth="1"/>
    <col min="6921" max="6921" width="17.7109375" style="2" customWidth="1"/>
    <col min="6922" max="6922" width="19.5703125" style="2" customWidth="1"/>
    <col min="6923" max="6923" width="19.7109375" style="2" customWidth="1"/>
    <col min="6924" max="6924" width="31.28515625" style="2" customWidth="1"/>
    <col min="6925" max="6925" width="41.28515625" style="2" customWidth="1"/>
    <col min="6926" max="6926" width="15" style="2" customWidth="1"/>
    <col min="6927" max="6927" width="17.42578125" style="2" customWidth="1"/>
    <col min="6928" max="6928" width="19.140625" style="2" customWidth="1"/>
    <col min="6929" max="6929" width="15" style="2" customWidth="1"/>
    <col min="6930" max="6930" width="16.5703125" style="2" customWidth="1"/>
    <col min="6931" max="6931" width="24.28515625" style="2" customWidth="1"/>
    <col min="6932" max="6932" width="10.7109375" style="2" customWidth="1"/>
    <col min="6933" max="7167" width="0" style="2" hidden="1" customWidth="1"/>
    <col min="7168" max="7168" width="11.42578125" style="2"/>
    <col min="7169" max="7169" width="23.7109375" style="2" customWidth="1"/>
    <col min="7170" max="7170" width="37" style="2" customWidth="1"/>
    <col min="7171" max="7171" width="29.42578125" style="2" customWidth="1"/>
    <col min="7172" max="7172" width="18" style="2" customWidth="1"/>
    <col min="7173" max="7174" width="15.7109375" style="2" customWidth="1"/>
    <col min="7175" max="7175" width="31.42578125" style="2" customWidth="1"/>
    <col min="7176" max="7176" width="35" style="2" customWidth="1"/>
    <col min="7177" max="7177" width="17.7109375" style="2" customWidth="1"/>
    <col min="7178" max="7178" width="19.5703125" style="2" customWidth="1"/>
    <col min="7179" max="7179" width="19.7109375" style="2" customWidth="1"/>
    <col min="7180" max="7180" width="31.28515625" style="2" customWidth="1"/>
    <col min="7181" max="7181" width="41.28515625" style="2" customWidth="1"/>
    <col min="7182" max="7182" width="15" style="2" customWidth="1"/>
    <col min="7183" max="7183" width="17.42578125" style="2" customWidth="1"/>
    <col min="7184" max="7184" width="19.140625" style="2" customWidth="1"/>
    <col min="7185" max="7185" width="15" style="2" customWidth="1"/>
    <col min="7186" max="7186" width="16.5703125" style="2" customWidth="1"/>
    <col min="7187" max="7187" width="24.28515625" style="2" customWidth="1"/>
    <col min="7188" max="7188" width="10.7109375" style="2" customWidth="1"/>
    <col min="7189" max="7423" width="0" style="2" hidden="1" customWidth="1"/>
    <col min="7424" max="7424" width="11.42578125" style="2"/>
    <col min="7425" max="7425" width="23.7109375" style="2" customWidth="1"/>
    <col min="7426" max="7426" width="37" style="2" customWidth="1"/>
    <col min="7427" max="7427" width="29.42578125" style="2" customWidth="1"/>
    <col min="7428" max="7428" width="18" style="2" customWidth="1"/>
    <col min="7429" max="7430" width="15.7109375" style="2" customWidth="1"/>
    <col min="7431" max="7431" width="31.42578125" style="2" customWidth="1"/>
    <col min="7432" max="7432" width="35" style="2" customWidth="1"/>
    <col min="7433" max="7433" width="17.7109375" style="2" customWidth="1"/>
    <col min="7434" max="7434" width="19.5703125" style="2" customWidth="1"/>
    <col min="7435" max="7435" width="19.7109375" style="2" customWidth="1"/>
    <col min="7436" max="7436" width="31.28515625" style="2" customWidth="1"/>
    <col min="7437" max="7437" width="41.28515625" style="2" customWidth="1"/>
    <col min="7438" max="7438" width="15" style="2" customWidth="1"/>
    <col min="7439" max="7439" width="17.42578125" style="2" customWidth="1"/>
    <col min="7440" max="7440" width="19.140625" style="2" customWidth="1"/>
    <col min="7441" max="7441" width="15" style="2" customWidth="1"/>
    <col min="7442" max="7442" width="16.5703125" style="2" customWidth="1"/>
    <col min="7443" max="7443" width="24.28515625" style="2" customWidth="1"/>
    <col min="7444" max="7444" width="10.7109375" style="2" customWidth="1"/>
    <col min="7445" max="7679" width="0" style="2" hidden="1" customWidth="1"/>
    <col min="7680" max="7680" width="11.42578125" style="2"/>
    <col min="7681" max="7681" width="23.7109375" style="2" customWidth="1"/>
    <col min="7682" max="7682" width="37" style="2" customWidth="1"/>
    <col min="7683" max="7683" width="29.42578125" style="2" customWidth="1"/>
    <col min="7684" max="7684" width="18" style="2" customWidth="1"/>
    <col min="7685" max="7686" width="15.7109375" style="2" customWidth="1"/>
    <col min="7687" max="7687" width="31.42578125" style="2" customWidth="1"/>
    <col min="7688" max="7688" width="35" style="2" customWidth="1"/>
    <col min="7689" max="7689" width="17.7109375" style="2" customWidth="1"/>
    <col min="7690" max="7690" width="19.5703125" style="2" customWidth="1"/>
    <col min="7691" max="7691" width="19.7109375" style="2" customWidth="1"/>
    <col min="7692" max="7692" width="31.28515625" style="2" customWidth="1"/>
    <col min="7693" max="7693" width="41.28515625" style="2" customWidth="1"/>
    <col min="7694" max="7694" width="15" style="2" customWidth="1"/>
    <col min="7695" max="7695" width="17.42578125" style="2" customWidth="1"/>
    <col min="7696" max="7696" width="19.140625" style="2" customWidth="1"/>
    <col min="7697" max="7697" width="15" style="2" customWidth="1"/>
    <col min="7698" max="7698" width="16.5703125" style="2" customWidth="1"/>
    <col min="7699" max="7699" width="24.28515625" style="2" customWidth="1"/>
    <col min="7700" max="7700" width="10.7109375" style="2" customWidth="1"/>
    <col min="7701" max="7935" width="0" style="2" hidden="1" customWidth="1"/>
    <col min="7936" max="7936" width="11.42578125" style="2"/>
    <col min="7937" max="7937" width="23.7109375" style="2" customWidth="1"/>
    <col min="7938" max="7938" width="37" style="2" customWidth="1"/>
    <col min="7939" max="7939" width="29.42578125" style="2" customWidth="1"/>
    <col min="7940" max="7940" width="18" style="2" customWidth="1"/>
    <col min="7941" max="7942" width="15.7109375" style="2" customWidth="1"/>
    <col min="7943" max="7943" width="31.42578125" style="2" customWidth="1"/>
    <col min="7944" max="7944" width="35" style="2" customWidth="1"/>
    <col min="7945" max="7945" width="17.7109375" style="2" customWidth="1"/>
    <col min="7946" max="7946" width="19.5703125" style="2" customWidth="1"/>
    <col min="7947" max="7947" width="19.7109375" style="2" customWidth="1"/>
    <col min="7948" max="7948" width="31.28515625" style="2" customWidth="1"/>
    <col min="7949" max="7949" width="41.28515625" style="2" customWidth="1"/>
    <col min="7950" max="7950" width="15" style="2" customWidth="1"/>
    <col min="7951" max="7951" width="17.42578125" style="2" customWidth="1"/>
    <col min="7952" max="7952" width="19.140625" style="2" customWidth="1"/>
    <col min="7953" max="7953" width="15" style="2" customWidth="1"/>
    <col min="7954" max="7954" width="16.5703125" style="2" customWidth="1"/>
    <col min="7955" max="7955" width="24.28515625" style="2" customWidth="1"/>
    <col min="7956" max="7956" width="10.7109375" style="2" customWidth="1"/>
    <col min="7957" max="8191" width="0" style="2" hidden="1" customWidth="1"/>
    <col min="8192" max="8192" width="11.42578125" style="2"/>
    <col min="8193" max="8193" width="23.7109375" style="2" customWidth="1"/>
    <col min="8194" max="8194" width="37" style="2" customWidth="1"/>
    <col min="8195" max="8195" width="29.42578125" style="2" customWidth="1"/>
    <col min="8196" max="8196" width="18" style="2" customWidth="1"/>
    <col min="8197" max="8198" width="15.7109375" style="2" customWidth="1"/>
    <col min="8199" max="8199" width="31.42578125" style="2" customWidth="1"/>
    <col min="8200" max="8200" width="35" style="2" customWidth="1"/>
    <col min="8201" max="8201" width="17.7109375" style="2" customWidth="1"/>
    <col min="8202" max="8202" width="19.5703125" style="2" customWidth="1"/>
    <col min="8203" max="8203" width="19.7109375" style="2" customWidth="1"/>
    <col min="8204" max="8204" width="31.28515625" style="2" customWidth="1"/>
    <col min="8205" max="8205" width="41.28515625" style="2" customWidth="1"/>
    <col min="8206" max="8206" width="15" style="2" customWidth="1"/>
    <col min="8207" max="8207" width="17.42578125" style="2" customWidth="1"/>
    <col min="8208" max="8208" width="19.140625" style="2" customWidth="1"/>
    <col min="8209" max="8209" width="15" style="2" customWidth="1"/>
    <col min="8210" max="8210" width="16.5703125" style="2" customWidth="1"/>
    <col min="8211" max="8211" width="24.28515625" style="2" customWidth="1"/>
    <col min="8212" max="8212" width="10.7109375" style="2" customWidth="1"/>
    <col min="8213" max="8447" width="0" style="2" hidden="1" customWidth="1"/>
    <col min="8448" max="8448" width="11.42578125" style="2"/>
    <col min="8449" max="8449" width="23.7109375" style="2" customWidth="1"/>
    <col min="8450" max="8450" width="37" style="2" customWidth="1"/>
    <col min="8451" max="8451" width="29.42578125" style="2" customWidth="1"/>
    <col min="8452" max="8452" width="18" style="2" customWidth="1"/>
    <col min="8453" max="8454" width="15.7109375" style="2" customWidth="1"/>
    <col min="8455" max="8455" width="31.42578125" style="2" customWidth="1"/>
    <col min="8456" max="8456" width="35" style="2" customWidth="1"/>
    <col min="8457" max="8457" width="17.7109375" style="2" customWidth="1"/>
    <col min="8458" max="8458" width="19.5703125" style="2" customWidth="1"/>
    <col min="8459" max="8459" width="19.7109375" style="2" customWidth="1"/>
    <col min="8460" max="8460" width="31.28515625" style="2" customWidth="1"/>
    <col min="8461" max="8461" width="41.28515625" style="2" customWidth="1"/>
    <col min="8462" max="8462" width="15" style="2" customWidth="1"/>
    <col min="8463" max="8463" width="17.42578125" style="2" customWidth="1"/>
    <col min="8464" max="8464" width="19.140625" style="2" customWidth="1"/>
    <col min="8465" max="8465" width="15" style="2" customWidth="1"/>
    <col min="8466" max="8466" width="16.5703125" style="2" customWidth="1"/>
    <col min="8467" max="8467" width="24.28515625" style="2" customWidth="1"/>
    <col min="8468" max="8468" width="10.7109375" style="2" customWidth="1"/>
    <col min="8469" max="8703" width="0" style="2" hidden="1" customWidth="1"/>
    <col min="8704" max="8704" width="11.42578125" style="2"/>
    <col min="8705" max="8705" width="23.7109375" style="2" customWidth="1"/>
    <col min="8706" max="8706" width="37" style="2" customWidth="1"/>
    <col min="8707" max="8707" width="29.42578125" style="2" customWidth="1"/>
    <col min="8708" max="8708" width="18" style="2" customWidth="1"/>
    <col min="8709" max="8710" width="15.7109375" style="2" customWidth="1"/>
    <col min="8711" max="8711" width="31.42578125" style="2" customWidth="1"/>
    <col min="8712" max="8712" width="35" style="2" customWidth="1"/>
    <col min="8713" max="8713" width="17.7109375" style="2" customWidth="1"/>
    <col min="8714" max="8714" width="19.5703125" style="2" customWidth="1"/>
    <col min="8715" max="8715" width="19.7109375" style="2" customWidth="1"/>
    <col min="8716" max="8716" width="31.28515625" style="2" customWidth="1"/>
    <col min="8717" max="8717" width="41.28515625" style="2" customWidth="1"/>
    <col min="8718" max="8718" width="15" style="2" customWidth="1"/>
    <col min="8719" max="8719" width="17.42578125" style="2" customWidth="1"/>
    <col min="8720" max="8720" width="19.140625" style="2" customWidth="1"/>
    <col min="8721" max="8721" width="15" style="2" customWidth="1"/>
    <col min="8722" max="8722" width="16.5703125" style="2" customWidth="1"/>
    <col min="8723" max="8723" width="24.28515625" style="2" customWidth="1"/>
    <col min="8724" max="8724" width="10.7109375" style="2" customWidth="1"/>
    <col min="8725" max="8959" width="0" style="2" hidden="1" customWidth="1"/>
    <col min="8960" max="8960" width="11.42578125" style="2"/>
    <col min="8961" max="8961" width="23.7109375" style="2" customWidth="1"/>
    <col min="8962" max="8962" width="37" style="2" customWidth="1"/>
    <col min="8963" max="8963" width="29.42578125" style="2" customWidth="1"/>
    <col min="8964" max="8964" width="18" style="2" customWidth="1"/>
    <col min="8965" max="8966" width="15.7109375" style="2" customWidth="1"/>
    <col min="8967" max="8967" width="31.42578125" style="2" customWidth="1"/>
    <col min="8968" max="8968" width="35" style="2" customWidth="1"/>
    <col min="8969" max="8969" width="17.7109375" style="2" customWidth="1"/>
    <col min="8970" max="8970" width="19.5703125" style="2" customWidth="1"/>
    <col min="8971" max="8971" width="19.7109375" style="2" customWidth="1"/>
    <col min="8972" max="8972" width="31.28515625" style="2" customWidth="1"/>
    <col min="8973" max="8973" width="41.28515625" style="2" customWidth="1"/>
    <col min="8974" max="8974" width="15" style="2" customWidth="1"/>
    <col min="8975" max="8975" width="17.42578125" style="2" customWidth="1"/>
    <col min="8976" max="8976" width="19.140625" style="2" customWidth="1"/>
    <col min="8977" max="8977" width="15" style="2" customWidth="1"/>
    <col min="8978" max="8978" width="16.5703125" style="2" customWidth="1"/>
    <col min="8979" max="8979" width="24.28515625" style="2" customWidth="1"/>
    <col min="8980" max="8980" width="10.7109375" style="2" customWidth="1"/>
    <col min="8981" max="9215" width="0" style="2" hidden="1" customWidth="1"/>
    <col min="9216" max="9216" width="11.42578125" style="2"/>
    <col min="9217" max="9217" width="23.7109375" style="2" customWidth="1"/>
    <col min="9218" max="9218" width="37" style="2" customWidth="1"/>
    <col min="9219" max="9219" width="29.42578125" style="2" customWidth="1"/>
    <col min="9220" max="9220" width="18" style="2" customWidth="1"/>
    <col min="9221" max="9222" width="15.7109375" style="2" customWidth="1"/>
    <col min="9223" max="9223" width="31.42578125" style="2" customWidth="1"/>
    <col min="9224" max="9224" width="35" style="2" customWidth="1"/>
    <col min="9225" max="9225" width="17.7109375" style="2" customWidth="1"/>
    <col min="9226" max="9226" width="19.5703125" style="2" customWidth="1"/>
    <col min="9227" max="9227" width="19.7109375" style="2" customWidth="1"/>
    <col min="9228" max="9228" width="31.28515625" style="2" customWidth="1"/>
    <col min="9229" max="9229" width="41.28515625" style="2" customWidth="1"/>
    <col min="9230" max="9230" width="15" style="2" customWidth="1"/>
    <col min="9231" max="9231" width="17.42578125" style="2" customWidth="1"/>
    <col min="9232" max="9232" width="19.140625" style="2" customWidth="1"/>
    <col min="9233" max="9233" width="15" style="2" customWidth="1"/>
    <col min="9234" max="9234" width="16.5703125" style="2" customWidth="1"/>
    <col min="9235" max="9235" width="24.28515625" style="2" customWidth="1"/>
    <col min="9236" max="9236" width="10.7109375" style="2" customWidth="1"/>
    <col min="9237" max="9471" width="0" style="2" hidden="1" customWidth="1"/>
    <col min="9472" max="9472" width="11.42578125" style="2"/>
    <col min="9473" max="9473" width="23.7109375" style="2" customWidth="1"/>
    <col min="9474" max="9474" width="37" style="2" customWidth="1"/>
    <col min="9475" max="9475" width="29.42578125" style="2" customWidth="1"/>
    <col min="9476" max="9476" width="18" style="2" customWidth="1"/>
    <col min="9477" max="9478" width="15.7109375" style="2" customWidth="1"/>
    <col min="9479" max="9479" width="31.42578125" style="2" customWidth="1"/>
    <col min="9480" max="9480" width="35" style="2" customWidth="1"/>
    <col min="9481" max="9481" width="17.7109375" style="2" customWidth="1"/>
    <col min="9482" max="9482" width="19.5703125" style="2" customWidth="1"/>
    <col min="9483" max="9483" width="19.7109375" style="2" customWidth="1"/>
    <col min="9484" max="9484" width="31.28515625" style="2" customWidth="1"/>
    <col min="9485" max="9485" width="41.28515625" style="2" customWidth="1"/>
    <col min="9486" max="9486" width="15" style="2" customWidth="1"/>
    <col min="9487" max="9487" width="17.42578125" style="2" customWidth="1"/>
    <col min="9488" max="9488" width="19.140625" style="2" customWidth="1"/>
    <col min="9489" max="9489" width="15" style="2" customWidth="1"/>
    <col min="9490" max="9490" width="16.5703125" style="2" customWidth="1"/>
    <col min="9491" max="9491" width="24.28515625" style="2" customWidth="1"/>
    <col min="9492" max="9492" width="10.7109375" style="2" customWidth="1"/>
    <col min="9493" max="9727" width="0" style="2" hidden="1" customWidth="1"/>
    <col min="9728" max="9728" width="11.42578125" style="2"/>
    <col min="9729" max="9729" width="23.7109375" style="2" customWidth="1"/>
    <col min="9730" max="9730" width="37" style="2" customWidth="1"/>
    <col min="9731" max="9731" width="29.42578125" style="2" customWidth="1"/>
    <col min="9732" max="9732" width="18" style="2" customWidth="1"/>
    <col min="9733" max="9734" width="15.7109375" style="2" customWidth="1"/>
    <col min="9735" max="9735" width="31.42578125" style="2" customWidth="1"/>
    <col min="9736" max="9736" width="35" style="2" customWidth="1"/>
    <col min="9737" max="9737" width="17.7109375" style="2" customWidth="1"/>
    <col min="9738" max="9738" width="19.5703125" style="2" customWidth="1"/>
    <col min="9739" max="9739" width="19.7109375" style="2" customWidth="1"/>
    <col min="9740" max="9740" width="31.28515625" style="2" customWidth="1"/>
    <col min="9741" max="9741" width="41.28515625" style="2" customWidth="1"/>
    <col min="9742" max="9742" width="15" style="2" customWidth="1"/>
    <col min="9743" max="9743" width="17.42578125" style="2" customWidth="1"/>
    <col min="9744" max="9744" width="19.140625" style="2" customWidth="1"/>
    <col min="9745" max="9745" width="15" style="2" customWidth="1"/>
    <col min="9746" max="9746" width="16.5703125" style="2" customWidth="1"/>
    <col min="9747" max="9747" width="24.28515625" style="2" customWidth="1"/>
    <col min="9748" max="9748" width="10.7109375" style="2" customWidth="1"/>
    <col min="9749" max="9983" width="0" style="2" hidden="1" customWidth="1"/>
    <col min="9984" max="9984" width="11.42578125" style="2"/>
    <col min="9985" max="9985" width="23.7109375" style="2" customWidth="1"/>
    <col min="9986" max="9986" width="37" style="2" customWidth="1"/>
    <col min="9987" max="9987" width="29.42578125" style="2" customWidth="1"/>
    <col min="9988" max="9988" width="18" style="2" customWidth="1"/>
    <col min="9989" max="9990" width="15.7109375" style="2" customWidth="1"/>
    <col min="9991" max="9991" width="31.42578125" style="2" customWidth="1"/>
    <col min="9992" max="9992" width="35" style="2" customWidth="1"/>
    <col min="9993" max="9993" width="17.7109375" style="2" customWidth="1"/>
    <col min="9994" max="9994" width="19.5703125" style="2" customWidth="1"/>
    <col min="9995" max="9995" width="19.7109375" style="2" customWidth="1"/>
    <col min="9996" max="9996" width="31.28515625" style="2" customWidth="1"/>
    <col min="9997" max="9997" width="41.28515625" style="2" customWidth="1"/>
    <col min="9998" max="9998" width="15" style="2" customWidth="1"/>
    <col min="9999" max="9999" width="17.42578125" style="2" customWidth="1"/>
    <col min="10000" max="10000" width="19.140625" style="2" customWidth="1"/>
    <col min="10001" max="10001" width="15" style="2" customWidth="1"/>
    <col min="10002" max="10002" width="16.5703125" style="2" customWidth="1"/>
    <col min="10003" max="10003" width="24.28515625" style="2" customWidth="1"/>
    <col min="10004" max="10004" width="10.7109375" style="2" customWidth="1"/>
    <col min="10005" max="10239" width="0" style="2" hidden="1" customWidth="1"/>
    <col min="10240" max="10240" width="11.42578125" style="2"/>
    <col min="10241" max="10241" width="23.7109375" style="2" customWidth="1"/>
    <col min="10242" max="10242" width="37" style="2" customWidth="1"/>
    <col min="10243" max="10243" width="29.42578125" style="2" customWidth="1"/>
    <col min="10244" max="10244" width="18" style="2" customWidth="1"/>
    <col min="10245" max="10246" width="15.7109375" style="2" customWidth="1"/>
    <col min="10247" max="10247" width="31.42578125" style="2" customWidth="1"/>
    <col min="10248" max="10248" width="35" style="2" customWidth="1"/>
    <col min="10249" max="10249" width="17.7109375" style="2" customWidth="1"/>
    <col min="10250" max="10250" width="19.5703125" style="2" customWidth="1"/>
    <col min="10251" max="10251" width="19.7109375" style="2" customWidth="1"/>
    <col min="10252" max="10252" width="31.28515625" style="2" customWidth="1"/>
    <col min="10253" max="10253" width="41.28515625" style="2" customWidth="1"/>
    <col min="10254" max="10254" width="15" style="2" customWidth="1"/>
    <col min="10255" max="10255" width="17.42578125" style="2" customWidth="1"/>
    <col min="10256" max="10256" width="19.140625" style="2" customWidth="1"/>
    <col min="10257" max="10257" width="15" style="2" customWidth="1"/>
    <col min="10258" max="10258" width="16.5703125" style="2" customWidth="1"/>
    <col min="10259" max="10259" width="24.28515625" style="2" customWidth="1"/>
    <col min="10260" max="10260" width="10.7109375" style="2" customWidth="1"/>
    <col min="10261" max="10495" width="0" style="2" hidden="1" customWidth="1"/>
    <col min="10496" max="10496" width="11.42578125" style="2"/>
    <col min="10497" max="10497" width="23.7109375" style="2" customWidth="1"/>
    <col min="10498" max="10498" width="37" style="2" customWidth="1"/>
    <col min="10499" max="10499" width="29.42578125" style="2" customWidth="1"/>
    <col min="10500" max="10500" width="18" style="2" customWidth="1"/>
    <col min="10501" max="10502" width="15.7109375" style="2" customWidth="1"/>
    <col min="10503" max="10503" width="31.42578125" style="2" customWidth="1"/>
    <col min="10504" max="10504" width="35" style="2" customWidth="1"/>
    <col min="10505" max="10505" width="17.7109375" style="2" customWidth="1"/>
    <col min="10506" max="10506" width="19.5703125" style="2" customWidth="1"/>
    <col min="10507" max="10507" width="19.7109375" style="2" customWidth="1"/>
    <col min="10508" max="10508" width="31.28515625" style="2" customWidth="1"/>
    <col min="10509" max="10509" width="41.28515625" style="2" customWidth="1"/>
    <col min="10510" max="10510" width="15" style="2" customWidth="1"/>
    <col min="10511" max="10511" width="17.42578125" style="2" customWidth="1"/>
    <col min="10512" max="10512" width="19.140625" style="2" customWidth="1"/>
    <col min="10513" max="10513" width="15" style="2" customWidth="1"/>
    <col min="10514" max="10514" width="16.5703125" style="2" customWidth="1"/>
    <col min="10515" max="10515" width="24.28515625" style="2" customWidth="1"/>
    <col min="10516" max="10516" width="10.7109375" style="2" customWidth="1"/>
    <col min="10517" max="10751" width="0" style="2" hidden="1" customWidth="1"/>
    <col min="10752" max="10752" width="11.42578125" style="2"/>
    <col min="10753" max="10753" width="23.7109375" style="2" customWidth="1"/>
    <col min="10754" max="10754" width="37" style="2" customWidth="1"/>
    <col min="10755" max="10755" width="29.42578125" style="2" customWidth="1"/>
    <col min="10756" max="10756" width="18" style="2" customWidth="1"/>
    <col min="10757" max="10758" width="15.7109375" style="2" customWidth="1"/>
    <col min="10759" max="10759" width="31.42578125" style="2" customWidth="1"/>
    <col min="10760" max="10760" width="35" style="2" customWidth="1"/>
    <col min="10761" max="10761" width="17.7109375" style="2" customWidth="1"/>
    <col min="10762" max="10762" width="19.5703125" style="2" customWidth="1"/>
    <col min="10763" max="10763" width="19.7109375" style="2" customWidth="1"/>
    <col min="10764" max="10764" width="31.28515625" style="2" customWidth="1"/>
    <col min="10765" max="10765" width="41.28515625" style="2" customWidth="1"/>
    <col min="10766" max="10766" width="15" style="2" customWidth="1"/>
    <col min="10767" max="10767" width="17.42578125" style="2" customWidth="1"/>
    <col min="10768" max="10768" width="19.140625" style="2" customWidth="1"/>
    <col min="10769" max="10769" width="15" style="2" customWidth="1"/>
    <col min="10770" max="10770" width="16.5703125" style="2" customWidth="1"/>
    <col min="10771" max="10771" width="24.28515625" style="2" customWidth="1"/>
    <col min="10772" max="10772" width="10.7109375" style="2" customWidth="1"/>
    <col min="10773" max="11007" width="0" style="2" hidden="1" customWidth="1"/>
    <col min="11008" max="11008" width="11.42578125" style="2"/>
    <col min="11009" max="11009" width="23.7109375" style="2" customWidth="1"/>
    <col min="11010" max="11010" width="37" style="2" customWidth="1"/>
    <col min="11011" max="11011" width="29.42578125" style="2" customWidth="1"/>
    <col min="11012" max="11012" width="18" style="2" customWidth="1"/>
    <col min="11013" max="11014" width="15.7109375" style="2" customWidth="1"/>
    <col min="11015" max="11015" width="31.42578125" style="2" customWidth="1"/>
    <col min="11016" max="11016" width="35" style="2" customWidth="1"/>
    <col min="11017" max="11017" width="17.7109375" style="2" customWidth="1"/>
    <col min="11018" max="11018" width="19.5703125" style="2" customWidth="1"/>
    <col min="11019" max="11019" width="19.7109375" style="2" customWidth="1"/>
    <col min="11020" max="11020" width="31.28515625" style="2" customWidth="1"/>
    <col min="11021" max="11021" width="41.28515625" style="2" customWidth="1"/>
    <col min="11022" max="11022" width="15" style="2" customWidth="1"/>
    <col min="11023" max="11023" width="17.42578125" style="2" customWidth="1"/>
    <col min="11024" max="11024" width="19.140625" style="2" customWidth="1"/>
    <col min="11025" max="11025" width="15" style="2" customWidth="1"/>
    <col min="11026" max="11026" width="16.5703125" style="2" customWidth="1"/>
    <col min="11027" max="11027" width="24.28515625" style="2" customWidth="1"/>
    <col min="11028" max="11028" width="10.7109375" style="2" customWidth="1"/>
    <col min="11029" max="11263" width="0" style="2" hidden="1" customWidth="1"/>
    <col min="11264" max="11264" width="11.42578125" style="2"/>
    <col min="11265" max="11265" width="23.7109375" style="2" customWidth="1"/>
    <col min="11266" max="11266" width="37" style="2" customWidth="1"/>
    <col min="11267" max="11267" width="29.42578125" style="2" customWidth="1"/>
    <col min="11268" max="11268" width="18" style="2" customWidth="1"/>
    <col min="11269" max="11270" width="15.7109375" style="2" customWidth="1"/>
    <col min="11271" max="11271" width="31.42578125" style="2" customWidth="1"/>
    <col min="11272" max="11272" width="35" style="2" customWidth="1"/>
    <col min="11273" max="11273" width="17.7109375" style="2" customWidth="1"/>
    <col min="11274" max="11274" width="19.5703125" style="2" customWidth="1"/>
    <col min="11275" max="11275" width="19.7109375" style="2" customWidth="1"/>
    <col min="11276" max="11276" width="31.28515625" style="2" customWidth="1"/>
    <col min="11277" max="11277" width="41.28515625" style="2" customWidth="1"/>
    <col min="11278" max="11278" width="15" style="2" customWidth="1"/>
    <col min="11279" max="11279" width="17.42578125" style="2" customWidth="1"/>
    <col min="11280" max="11280" width="19.140625" style="2" customWidth="1"/>
    <col min="11281" max="11281" width="15" style="2" customWidth="1"/>
    <col min="11282" max="11282" width="16.5703125" style="2" customWidth="1"/>
    <col min="11283" max="11283" width="24.28515625" style="2" customWidth="1"/>
    <col min="11284" max="11284" width="10.7109375" style="2" customWidth="1"/>
    <col min="11285" max="11519" width="0" style="2" hidden="1" customWidth="1"/>
    <col min="11520" max="11520" width="11.42578125" style="2"/>
    <col min="11521" max="11521" width="23.7109375" style="2" customWidth="1"/>
    <col min="11522" max="11522" width="37" style="2" customWidth="1"/>
    <col min="11523" max="11523" width="29.42578125" style="2" customWidth="1"/>
    <col min="11524" max="11524" width="18" style="2" customWidth="1"/>
    <col min="11525" max="11526" width="15.7109375" style="2" customWidth="1"/>
    <col min="11527" max="11527" width="31.42578125" style="2" customWidth="1"/>
    <col min="11528" max="11528" width="35" style="2" customWidth="1"/>
    <col min="11529" max="11529" width="17.7109375" style="2" customWidth="1"/>
    <col min="11530" max="11530" width="19.5703125" style="2" customWidth="1"/>
    <col min="11531" max="11531" width="19.7109375" style="2" customWidth="1"/>
    <col min="11532" max="11532" width="31.28515625" style="2" customWidth="1"/>
    <col min="11533" max="11533" width="41.28515625" style="2" customWidth="1"/>
    <col min="11534" max="11534" width="15" style="2" customWidth="1"/>
    <col min="11535" max="11535" width="17.42578125" style="2" customWidth="1"/>
    <col min="11536" max="11536" width="19.140625" style="2" customWidth="1"/>
    <col min="11537" max="11537" width="15" style="2" customWidth="1"/>
    <col min="11538" max="11538" width="16.5703125" style="2" customWidth="1"/>
    <col min="11539" max="11539" width="24.28515625" style="2" customWidth="1"/>
    <col min="11540" max="11540" width="10.7109375" style="2" customWidth="1"/>
    <col min="11541" max="11775" width="0" style="2" hidden="1" customWidth="1"/>
    <col min="11776" max="11776" width="11.42578125" style="2"/>
    <col min="11777" max="11777" width="23.7109375" style="2" customWidth="1"/>
    <col min="11778" max="11778" width="37" style="2" customWidth="1"/>
    <col min="11779" max="11779" width="29.42578125" style="2" customWidth="1"/>
    <col min="11780" max="11780" width="18" style="2" customWidth="1"/>
    <col min="11781" max="11782" width="15.7109375" style="2" customWidth="1"/>
    <col min="11783" max="11783" width="31.42578125" style="2" customWidth="1"/>
    <col min="11784" max="11784" width="35" style="2" customWidth="1"/>
    <col min="11785" max="11785" width="17.7109375" style="2" customWidth="1"/>
    <col min="11786" max="11786" width="19.5703125" style="2" customWidth="1"/>
    <col min="11787" max="11787" width="19.7109375" style="2" customWidth="1"/>
    <col min="11788" max="11788" width="31.28515625" style="2" customWidth="1"/>
    <col min="11789" max="11789" width="41.28515625" style="2" customWidth="1"/>
    <col min="11790" max="11790" width="15" style="2" customWidth="1"/>
    <col min="11791" max="11791" width="17.42578125" style="2" customWidth="1"/>
    <col min="11792" max="11792" width="19.140625" style="2" customWidth="1"/>
    <col min="11793" max="11793" width="15" style="2" customWidth="1"/>
    <col min="11794" max="11794" width="16.5703125" style="2" customWidth="1"/>
    <col min="11795" max="11795" width="24.28515625" style="2" customWidth="1"/>
    <col min="11796" max="11796" width="10.7109375" style="2" customWidth="1"/>
    <col min="11797" max="12031" width="0" style="2" hidden="1" customWidth="1"/>
    <col min="12032" max="12032" width="11.42578125" style="2"/>
    <col min="12033" max="12033" width="23.7109375" style="2" customWidth="1"/>
    <col min="12034" max="12034" width="37" style="2" customWidth="1"/>
    <col min="12035" max="12035" width="29.42578125" style="2" customWidth="1"/>
    <col min="12036" max="12036" width="18" style="2" customWidth="1"/>
    <col min="12037" max="12038" width="15.7109375" style="2" customWidth="1"/>
    <col min="12039" max="12039" width="31.42578125" style="2" customWidth="1"/>
    <col min="12040" max="12040" width="35" style="2" customWidth="1"/>
    <col min="12041" max="12041" width="17.7109375" style="2" customWidth="1"/>
    <col min="12042" max="12042" width="19.5703125" style="2" customWidth="1"/>
    <col min="12043" max="12043" width="19.7109375" style="2" customWidth="1"/>
    <col min="12044" max="12044" width="31.28515625" style="2" customWidth="1"/>
    <col min="12045" max="12045" width="41.28515625" style="2" customWidth="1"/>
    <col min="12046" max="12046" width="15" style="2" customWidth="1"/>
    <col min="12047" max="12047" width="17.42578125" style="2" customWidth="1"/>
    <col min="12048" max="12048" width="19.140625" style="2" customWidth="1"/>
    <col min="12049" max="12049" width="15" style="2" customWidth="1"/>
    <col min="12050" max="12050" width="16.5703125" style="2" customWidth="1"/>
    <col min="12051" max="12051" width="24.28515625" style="2" customWidth="1"/>
    <col min="12052" max="12052" width="10.7109375" style="2" customWidth="1"/>
    <col min="12053" max="12287" width="0" style="2" hidden="1" customWidth="1"/>
    <col min="12288" max="12288" width="11.42578125" style="2"/>
    <col min="12289" max="12289" width="23.7109375" style="2" customWidth="1"/>
    <col min="12290" max="12290" width="37" style="2" customWidth="1"/>
    <col min="12291" max="12291" width="29.42578125" style="2" customWidth="1"/>
    <col min="12292" max="12292" width="18" style="2" customWidth="1"/>
    <col min="12293" max="12294" width="15.7109375" style="2" customWidth="1"/>
    <col min="12295" max="12295" width="31.42578125" style="2" customWidth="1"/>
    <col min="12296" max="12296" width="35" style="2" customWidth="1"/>
    <col min="12297" max="12297" width="17.7109375" style="2" customWidth="1"/>
    <col min="12298" max="12298" width="19.5703125" style="2" customWidth="1"/>
    <col min="12299" max="12299" width="19.7109375" style="2" customWidth="1"/>
    <col min="12300" max="12300" width="31.28515625" style="2" customWidth="1"/>
    <col min="12301" max="12301" width="41.28515625" style="2" customWidth="1"/>
    <col min="12302" max="12302" width="15" style="2" customWidth="1"/>
    <col min="12303" max="12303" width="17.42578125" style="2" customWidth="1"/>
    <col min="12304" max="12304" width="19.140625" style="2" customWidth="1"/>
    <col min="12305" max="12305" width="15" style="2" customWidth="1"/>
    <col min="12306" max="12306" width="16.5703125" style="2" customWidth="1"/>
    <col min="12307" max="12307" width="24.28515625" style="2" customWidth="1"/>
    <col min="12308" max="12308" width="10.7109375" style="2" customWidth="1"/>
    <col min="12309" max="12543" width="0" style="2" hidden="1" customWidth="1"/>
    <col min="12544" max="12544" width="11.42578125" style="2"/>
    <col min="12545" max="12545" width="23.7109375" style="2" customWidth="1"/>
    <col min="12546" max="12546" width="37" style="2" customWidth="1"/>
    <col min="12547" max="12547" width="29.42578125" style="2" customWidth="1"/>
    <col min="12548" max="12548" width="18" style="2" customWidth="1"/>
    <col min="12549" max="12550" width="15.7109375" style="2" customWidth="1"/>
    <col min="12551" max="12551" width="31.42578125" style="2" customWidth="1"/>
    <col min="12552" max="12552" width="35" style="2" customWidth="1"/>
    <col min="12553" max="12553" width="17.7109375" style="2" customWidth="1"/>
    <col min="12554" max="12554" width="19.5703125" style="2" customWidth="1"/>
    <col min="12555" max="12555" width="19.7109375" style="2" customWidth="1"/>
    <col min="12556" max="12556" width="31.28515625" style="2" customWidth="1"/>
    <col min="12557" max="12557" width="41.28515625" style="2" customWidth="1"/>
    <col min="12558" max="12558" width="15" style="2" customWidth="1"/>
    <col min="12559" max="12559" width="17.42578125" style="2" customWidth="1"/>
    <col min="12560" max="12560" width="19.140625" style="2" customWidth="1"/>
    <col min="12561" max="12561" width="15" style="2" customWidth="1"/>
    <col min="12562" max="12562" width="16.5703125" style="2" customWidth="1"/>
    <col min="12563" max="12563" width="24.28515625" style="2" customWidth="1"/>
    <col min="12564" max="12564" width="10.7109375" style="2" customWidth="1"/>
    <col min="12565" max="12799" width="0" style="2" hidden="1" customWidth="1"/>
    <col min="12800" max="12800" width="11.42578125" style="2"/>
    <col min="12801" max="12801" width="23.7109375" style="2" customWidth="1"/>
    <col min="12802" max="12802" width="37" style="2" customWidth="1"/>
    <col min="12803" max="12803" width="29.42578125" style="2" customWidth="1"/>
    <col min="12804" max="12804" width="18" style="2" customWidth="1"/>
    <col min="12805" max="12806" width="15.7109375" style="2" customWidth="1"/>
    <col min="12807" max="12807" width="31.42578125" style="2" customWidth="1"/>
    <col min="12808" max="12808" width="35" style="2" customWidth="1"/>
    <col min="12809" max="12809" width="17.7109375" style="2" customWidth="1"/>
    <col min="12810" max="12810" width="19.5703125" style="2" customWidth="1"/>
    <col min="12811" max="12811" width="19.7109375" style="2" customWidth="1"/>
    <col min="12812" max="12812" width="31.28515625" style="2" customWidth="1"/>
    <col min="12813" max="12813" width="41.28515625" style="2" customWidth="1"/>
    <col min="12814" max="12814" width="15" style="2" customWidth="1"/>
    <col min="12815" max="12815" width="17.42578125" style="2" customWidth="1"/>
    <col min="12816" max="12816" width="19.140625" style="2" customWidth="1"/>
    <col min="12817" max="12817" width="15" style="2" customWidth="1"/>
    <col min="12818" max="12818" width="16.5703125" style="2" customWidth="1"/>
    <col min="12819" max="12819" width="24.28515625" style="2" customWidth="1"/>
    <col min="12820" max="12820" width="10.7109375" style="2" customWidth="1"/>
    <col min="12821" max="13055" width="0" style="2" hidden="1" customWidth="1"/>
    <col min="13056" max="13056" width="11.42578125" style="2"/>
    <col min="13057" max="13057" width="23.7109375" style="2" customWidth="1"/>
    <col min="13058" max="13058" width="37" style="2" customWidth="1"/>
    <col min="13059" max="13059" width="29.42578125" style="2" customWidth="1"/>
    <col min="13060" max="13060" width="18" style="2" customWidth="1"/>
    <col min="13061" max="13062" width="15.7109375" style="2" customWidth="1"/>
    <col min="13063" max="13063" width="31.42578125" style="2" customWidth="1"/>
    <col min="13064" max="13064" width="35" style="2" customWidth="1"/>
    <col min="13065" max="13065" width="17.7109375" style="2" customWidth="1"/>
    <col min="13066" max="13066" width="19.5703125" style="2" customWidth="1"/>
    <col min="13067" max="13067" width="19.7109375" style="2" customWidth="1"/>
    <col min="13068" max="13068" width="31.28515625" style="2" customWidth="1"/>
    <col min="13069" max="13069" width="41.28515625" style="2" customWidth="1"/>
    <col min="13070" max="13070" width="15" style="2" customWidth="1"/>
    <col min="13071" max="13071" width="17.42578125" style="2" customWidth="1"/>
    <col min="13072" max="13072" width="19.140625" style="2" customWidth="1"/>
    <col min="13073" max="13073" width="15" style="2" customWidth="1"/>
    <col min="13074" max="13074" width="16.5703125" style="2" customWidth="1"/>
    <col min="13075" max="13075" width="24.28515625" style="2" customWidth="1"/>
    <col min="13076" max="13076" width="10.7109375" style="2" customWidth="1"/>
    <col min="13077" max="13311" width="0" style="2" hidden="1" customWidth="1"/>
    <col min="13312" max="13312" width="11.42578125" style="2"/>
    <col min="13313" max="13313" width="23.7109375" style="2" customWidth="1"/>
    <col min="13314" max="13314" width="37" style="2" customWidth="1"/>
    <col min="13315" max="13315" width="29.42578125" style="2" customWidth="1"/>
    <col min="13316" max="13316" width="18" style="2" customWidth="1"/>
    <col min="13317" max="13318" width="15.7109375" style="2" customWidth="1"/>
    <col min="13319" max="13319" width="31.42578125" style="2" customWidth="1"/>
    <col min="13320" max="13320" width="35" style="2" customWidth="1"/>
    <col min="13321" max="13321" width="17.7109375" style="2" customWidth="1"/>
    <col min="13322" max="13322" width="19.5703125" style="2" customWidth="1"/>
    <col min="13323" max="13323" width="19.7109375" style="2" customWidth="1"/>
    <col min="13324" max="13324" width="31.28515625" style="2" customWidth="1"/>
    <col min="13325" max="13325" width="41.28515625" style="2" customWidth="1"/>
    <col min="13326" max="13326" width="15" style="2" customWidth="1"/>
    <col min="13327" max="13327" width="17.42578125" style="2" customWidth="1"/>
    <col min="13328" max="13328" width="19.140625" style="2" customWidth="1"/>
    <col min="13329" max="13329" width="15" style="2" customWidth="1"/>
    <col min="13330" max="13330" width="16.5703125" style="2" customWidth="1"/>
    <col min="13331" max="13331" width="24.28515625" style="2" customWidth="1"/>
    <col min="13332" max="13332" width="10.7109375" style="2" customWidth="1"/>
    <col min="13333" max="13567" width="0" style="2" hidden="1" customWidth="1"/>
    <col min="13568" max="13568" width="11.42578125" style="2"/>
    <col min="13569" max="13569" width="23.7109375" style="2" customWidth="1"/>
    <col min="13570" max="13570" width="37" style="2" customWidth="1"/>
    <col min="13571" max="13571" width="29.42578125" style="2" customWidth="1"/>
    <col min="13572" max="13572" width="18" style="2" customWidth="1"/>
    <col min="13573" max="13574" width="15.7109375" style="2" customWidth="1"/>
    <col min="13575" max="13575" width="31.42578125" style="2" customWidth="1"/>
    <col min="13576" max="13576" width="35" style="2" customWidth="1"/>
    <col min="13577" max="13577" width="17.7109375" style="2" customWidth="1"/>
    <col min="13578" max="13578" width="19.5703125" style="2" customWidth="1"/>
    <col min="13579" max="13579" width="19.7109375" style="2" customWidth="1"/>
    <col min="13580" max="13580" width="31.28515625" style="2" customWidth="1"/>
    <col min="13581" max="13581" width="41.28515625" style="2" customWidth="1"/>
    <col min="13582" max="13582" width="15" style="2" customWidth="1"/>
    <col min="13583" max="13583" width="17.42578125" style="2" customWidth="1"/>
    <col min="13584" max="13584" width="19.140625" style="2" customWidth="1"/>
    <col min="13585" max="13585" width="15" style="2" customWidth="1"/>
    <col min="13586" max="13586" width="16.5703125" style="2" customWidth="1"/>
    <col min="13587" max="13587" width="24.28515625" style="2" customWidth="1"/>
    <col min="13588" max="13588" width="10.7109375" style="2" customWidth="1"/>
    <col min="13589" max="13823" width="0" style="2" hidden="1" customWidth="1"/>
    <col min="13824" max="13824" width="11.42578125" style="2"/>
    <col min="13825" max="13825" width="23.7109375" style="2" customWidth="1"/>
    <col min="13826" max="13826" width="37" style="2" customWidth="1"/>
    <col min="13827" max="13827" width="29.42578125" style="2" customWidth="1"/>
    <col min="13828" max="13828" width="18" style="2" customWidth="1"/>
    <col min="13829" max="13830" width="15.7109375" style="2" customWidth="1"/>
    <col min="13831" max="13831" width="31.42578125" style="2" customWidth="1"/>
    <col min="13832" max="13832" width="35" style="2" customWidth="1"/>
    <col min="13833" max="13833" width="17.7109375" style="2" customWidth="1"/>
    <col min="13834" max="13834" width="19.5703125" style="2" customWidth="1"/>
    <col min="13835" max="13835" width="19.7109375" style="2" customWidth="1"/>
    <col min="13836" max="13836" width="31.28515625" style="2" customWidth="1"/>
    <col min="13837" max="13837" width="41.28515625" style="2" customWidth="1"/>
    <col min="13838" max="13838" width="15" style="2" customWidth="1"/>
    <col min="13839" max="13839" width="17.42578125" style="2" customWidth="1"/>
    <col min="13840" max="13840" width="19.140625" style="2" customWidth="1"/>
    <col min="13841" max="13841" width="15" style="2" customWidth="1"/>
    <col min="13842" max="13842" width="16.5703125" style="2" customWidth="1"/>
    <col min="13843" max="13843" width="24.28515625" style="2" customWidth="1"/>
    <col min="13844" max="13844" width="10.7109375" style="2" customWidth="1"/>
    <col min="13845" max="14079" width="0" style="2" hidden="1" customWidth="1"/>
    <col min="14080" max="14080" width="11.42578125" style="2"/>
    <col min="14081" max="14081" width="23.7109375" style="2" customWidth="1"/>
    <col min="14082" max="14082" width="37" style="2" customWidth="1"/>
    <col min="14083" max="14083" width="29.42578125" style="2" customWidth="1"/>
    <col min="14084" max="14084" width="18" style="2" customWidth="1"/>
    <col min="14085" max="14086" width="15.7109375" style="2" customWidth="1"/>
    <col min="14087" max="14087" width="31.42578125" style="2" customWidth="1"/>
    <col min="14088" max="14088" width="35" style="2" customWidth="1"/>
    <col min="14089" max="14089" width="17.7109375" style="2" customWidth="1"/>
    <col min="14090" max="14090" width="19.5703125" style="2" customWidth="1"/>
    <col min="14091" max="14091" width="19.7109375" style="2" customWidth="1"/>
    <col min="14092" max="14092" width="31.28515625" style="2" customWidth="1"/>
    <col min="14093" max="14093" width="41.28515625" style="2" customWidth="1"/>
    <col min="14094" max="14094" width="15" style="2" customWidth="1"/>
    <col min="14095" max="14095" width="17.42578125" style="2" customWidth="1"/>
    <col min="14096" max="14096" width="19.140625" style="2" customWidth="1"/>
    <col min="14097" max="14097" width="15" style="2" customWidth="1"/>
    <col min="14098" max="14098" width="16.5703125" style="2" customWidth="1"/>
    <col min="14099" max="14099" width="24.28515625" style="2" customWidth="1"/>
    <col min="14100" max="14100" width="10.7109375" style="2" customWidth="1"/>
    <col min="14101" max="14335" width="0" style="2" hidden="1" customWidth="1"/>
    <col min="14336" max="14336" width="11.42578125" style="2"/>
    <col min="14337" max="14337" width="23.7109375" style="2" customWidth="1"/>
    <col min="14338" max="14338" width="37" style="2" customWidth="1"/>
    <col min="14339" max="14339" width="29.42578125" style="2" customWidth="1"/>
    <col min="14340" max="14340" width="18" style="2" customWidth="1"/>
    <col min="14341" max="14342" width="15.7109375" style="2" customWidth="1"/>
    <col min="14343" max="14343" width="31.42578125" style="2" customWidth="1"/>
    <col min="14344" max="14344" width="35" style="2" customWidth="1"/>
    <col min="14345" max="14345" width="17.7109375" style="2" customWidth="1"/>
    <col min="14346" max="14346" width="19.5703125" style="2" customWidth="1"/>
    <col min="14347" max="14347" width="19.7109375" style="2" customWidth="1"/>
    <col min="14348" max="14348" width="31.28515625" style="2" customWidth="1"/>
    <col min="14349" max="14349" width="41.28515625" style="2" customWidth="1"/>
    <col min="14350" max="14350" width="15" style="2" customWidth="1"/>
    <col min="14351" max="14351" width="17.42578125" style="2" customWidth="1"/>
    <col min="14352" max="14352" width="19.140625" style="2" customWidth="1"/>
    <col min="14353" max="14353" width="15" style="2" customWidth="1"/>
    <col min="14354" max="14354" width="16.5703125" style="2" customWidth="1"/>
    <col min="14355" max="14355" width="24.28515625" style="2" customWidth="1"/>
    <col min="14356" max="14356" width="10.7109375" style="2" customWidth="1"/>
    <col min="14357" max="14591" width="0" style="2" hidden="1" customWidth="1"/>
    <col min="14592" max="14592" width="11.42578125" style="2"/>
    <col min="14593" max="14593" width="23.7109375" style="2" customWidth="1"/>
    <col min="14594" max="14594" width="37" style="2" customWidth="1"/>
    <col min="14595" max="14595" width="29.42578125" style="2" customWidth="1"/>
    <col min="14596" max="14596" width="18" style="2" customWidth="1"/>
    <col min="14597" max="14598" width="15.7109375" style="2" customWidth="1"/>
    <col min="14599" max="14599" width="31.42578125" style="2" customWidth="1"/>
    <col min="14600" max="14600" width="35" style="2" customWidth="1"/>
    <col min="14601" max="14601" width="17.7109375" style="2" customWidth="1"/>
    <col min="14602" max="14602" width="19.5703125" style="2" customWidth="1"/>
    <col min="14603" max="14603" width="19.7109375" style="2" customWidth="1"/>
    <col min="14604" max="14604" width="31.28515625" style="2" customWidth="1"/>
    <col min="14605" max="14605" width="41.28515625" style="2" customWidth="1"/>
    <col min="14606" max="14606" width="15" style="2" customWidth="1"/>
    <col min="14607" max="14607" width="17.42578125" style="2" customWidth="1"/>
    <col min="14608" max="14608" width="19.140625" style="2" customWidth="1"/>
    <col min="14609" max="14609" width="15" style="2" customWidth="1"/>
    <col min="14610" max="14610" width="16.5703125" style="2" customWidth="1"/>
    <col min="14611" max="14611" width="24.28515625" style="2" customWidth="1"/>
    <col min="14612" max="14612" width="10.7109375" style="2" customWidth="1"/>
    <col min="14613" max="14847" width="0" style="2" hidden="1" customWidth="1"/>
    <col min="14848" max="14848" width="11.42578125" style="2"/>
    <col min="14849" max="14849" width="23.7109375" style="2" customWidth="1"/>
    <col min="14850" max="14850" width="37" style="2" customWidth="1"/>
    <col min="14851" max="14851" width="29.42578125" style="2" customWidth="1"/>
    <col min="14852" max="14852" width="18" style="2" customWidth="1"/>
    <col min="14853" max="14854" width="15.7109375" style="2" customWidth="1"/>
    <col min="14855" max="14855" width="31.42578125" style="2" customWidth="1"/>
    <col min="14856" max="14856" width="35" style="2" customWidth="1"/>
    <col min="14857" max="14857" width="17.7109375" style="2" customWidth="1"/>
    <col min="14858" max="14858" width="19.5703125" style="2" customWidth="1"/>
    <col min="14859" max="14859" width="19.7109375" style="2" customWidth="1"/>
    <col min="14860" max="14860" width="31.28515625" style="2" customWidth="1"/>
    <col min="14861" max="14861" width="41.28515625" style="2" customWidth="1"/>
    <col min="14862" max="14862" width="15" style="2" customWidth="1"/>
    <col min="14863" max="14863" width="17.42578125" style="2" customWidth="1"/>
    <col min="14864" max="14864" width="19.140625" style="2" customWidth="1"/>
    <col min="14865" max="14865" width="15" style="2" customWidth="1"/>
    <col min="14866" max="14866" width="16.5703125" style="2" customWidth="1"/>
    <col min="14867" max="14867" width="24.28515625" style="2" customWidth="1"/>
    <col min="14868" max="14868" width="10.7109375" style="2" customWidth="1"/>
    <col min="14869" max="15103" width="0" style="2" hidden="1" customWidth="1"/>
    <col min="15104" max="15104" width="11.42578125" style="2"/>
    <col min="15105" max="15105" width="23.7109375" style="2" customWidth="1"/>
    <col min="15106" max="15106" width="37" style="2" customWidth="1"/>
    <col min="15107" max="15107" width="29.42578125" style="2" customWidth="1"/>
    <col min="15108" max="15108" width="18" style="2" customWidth="1"/>
    <col min="15109" max="15110" width="15.7109375" style="2" customWidth="1"/>
    <col min="15111" max="15111" width="31.42578125" style="2" customWidth="1"/>
    <col min="15112" max="15112" width="35" style="2" customWidth="1"/>
    <col min="15113" max="15113" width="17.7109375" style="2" customWidth="1"/>
    <col min="15114" max="15114" width="19.5703125" style="2" customWidth="1"/>
    <col min="15115" max="15115" width="19.7109375" style="2" customWidth="1"/>
    <col min="15116" max="15116" width="31.28515625" style="2" customWidth="1"/>
    <col min="15117" max="15117" width="41.28515625" style="2" customWidth="1"/>
    <col min="15118" max="15118" width="15" style="2" customWidth="1"/>
    <col min="15119" max="15119" width="17.42578125" style="2" customWidth="1"/>
    <col min="15120" max="15120" width="19.140625" style="2" customWidth="1"/>
    <col min="15121" max="15121" width="15" style="2" customWidth="1"/>
    <col min="15122" max="15122" width="16.5703125" style="2" customWidth="1"/>
    <col min="15123" max="15123" width="24.28515625" style="2" customWidth="1"/>
    <col min="15124" max="15124" width="10.7109375" style="2" customWidth="1"/>
    <col min="15125" max="15359" width="0" style="2" hidden="1" customWidth="1"/>
    <col min="15360" max="15360" width="11.42578125" style="2"/>
    <col min="15361" max="15361" width="23.7109375" style="2" customWidth="1"/>
    <col min="15362" max="15362" width="37" style="2" customWidth="1"/>
    <col min="15363" max="15363" width="29.42578125" style="2" customWidth="1"/>
    <col min="15364" max="15364" width="18" style="2" customWidth="1"/>
    <col min="15365" max="15366" width="15.7109375" style="2" customWidth="1"/>
    <col min="15367" max="15367" width="31.42578125" style="2" customWidth="1"/>
    <col min="15368" max="15368" width="35" style="2" customWidth="1"/>
    <col min="15369" max="15369" width="17.7109375" style="2" customWidth="1"/>
    <col min="15370" max="15370" width="19.5703125" style="2" customWidth="1"/>
    <col min="15371" max="15371" width="19.7109375" style="2" customWidth="1"/>
    <col min="15372" max="15372" width="31.28515625" style="2" customWidth="1"/>
    <col min="15373" max="15373" width="41.28515625" style="2" customWidth="1"/>
    <col min="15374" max="15374" width="15" style="2" customWidth="1"/>
    <col min="15375" max="15375" width="17.42578125" style="2" customWidth="1"/>
    <col min="15376" max="15376" width="19.140625" style="2" customWidth="1"/>
    <col min="15377" max="15377" width="15" style="2" customWidth="1"/>
    <col min="15378" max="15378" width="16.5703125" style="2" customWidth="1"/>
    <col min="15379" max="15379" width="24.28515625" style="2" customWidth="1"/>
    <col min="15380" max="15380" width="10.7109375" style="2" customWidth="1"/>
    <col min="15381" max="15615" width="0" style="2" hidden="1" customWidth="1"/>
    <col min="15616" max="15616" width="11.42578125" style="2"/>
    <col min="15617" max="15617" width="23.7109375" style="2" customWidth="1"/>
    <col min="15618" max="15618" width="37" style="2" customWidth="1"/>
    <col min="15619" max="15619" width="29.42578125" style="2" customWidth="1"/>
    <col min="15620" max="15620" width="18" style="2" customWidth="1"/>
    <col min="15621" max="15622" width="15.7109375" style="2" customWidth="1"/>
    <col min="15623" max="15623" width="31.42578125" style="2" customWidth="1"/>
    <col min="15624" max="15624" width="35" style="2" customWidth="1"/>
    <col min="15625" max="15625" width="17.7109375" style="2" customWidth="1"/>
    <col min="15626" max="15626" width="19.5703125" style="2" customWidth="1"/>
    <col min="15627" max="15627" width="19.7109375" style="2" customWidth="1"/>
    <col min="15628" max="15628" width="31.28515625" style="2" customWidth="1"/>
    <col min="15629" max="15629" width="41.28515625" style="2" customWidth="1"/>
    <col min="15630" max="15630" width="15" style="2" customWidth="1"/>
    <col min="15631" max="15631" width="17.42578125" style="2" customWidth="1"/>
    <col min="15632" max="15632" width="19.140625" style="2" customWidth="1"/>
    <col min="15633" max="15633" width="15" style="2" customWidth="1"/>
    <col min="15634" max="15634" width="16.5703125" style="2" customWidth="1"/>
    <col min="15635" max="15635" width="24.28515625" style="2" customWidth="1"/>
    <col min="15636" max="15636" width="10.7109375" style="2" customWidth="1"/>
    <col min="15637" max="15871" width="0" style="2" hidden="1" customWidth="1"/>
    <col min="15872" max="15872" width="11.42578125" style="2"/>
    <col min="15873" max="15873" width="23.7109375" style="2" customWidth="1"/>
    <col min="15874" max="15874" width="37" style="2" customWidth="1"/>
    <col min="15875" max="15875" width="29.42578125" style="2" customWidth="1"/>
    <col min="15876" max="15876" width="18" style="2" customWidth="1"/>
    <col min="15877" max="15878" width="15.7109375" style="2" customWidth="1"/>
    <col min="15879" max="15879" width="31.42578125" style="2" customWidth="1"/>
    <col min="15880" max="15880" width="35" style="2" customWidth="1"/>
    <col min="15881" max="15881" width="17.7109375" style="2" customWidth="1"/>
    <col min="15882" max="15882" width="19.5703125" style="2" customWidth="1"/>
    <col min="15883" max="15883" width="19.7109375" style="2" customWidth="1"/>
    <col min="15884" max="15884" width="31.28515625" style="2" customWidth="1"/>
    <col min="15885" max="15885" width="41.28515625" style="2" customWidth="1"/>
    <col min="15886" max="15886" width="15" style="2" customWidth="1"/>
    <col min="15887" max="15887" width="17.42578125" style="2" customWidth="1"/>
    <col min="15888" max="15888" width="19.140625" style="2" customWidth="1"/>
    <col min="15889" max="15889" width="15" style="2" customWidth="1"/>
    <col min="15890" max="15890" width="16.5703125" style="2" customWidth="1"/>
    <col min="15891" max="15891" width="24.28515625" style="2" customWidth="1"/>
    <col min="15892" max="15892" width="10.7109375" style="2" customWidth="1"/>
    <col min="15893" max="16127" width="0" style="2" hidden="1" customWidth="1"/>
    <col min="16128" max="16128" width="11.42578125" style="2"/>
    <col min="16129" max="16129" width="23.7109375" style="2" customWidth="1"/>
    <col min="16130" max="16130" width="37" style="2" customWidth="1"/>
    <col min="16131" max="16131" width="29.42578125" style="2" customWidth="1"/>
    <col min="16132" max="16132" width="18" style="2" customWidth="1"/>
    <col min="16133" max="16134" width="15.7109375" style="2" customWidth="1"/>
    <col min="16135" max="16135" width="31.42578125" style="2" customWidth="1"/>
    <col min="16136" max="16136" width="35" style="2" customWidth="1"/>
    <col min="16137" max="16137" width="17.7109375" style="2" customWidth="1"/>
    <col min="16138" max="16138" width="19.5703125" style="2" customWidth="1"/>
    <col min="16139" max="16139" width="19.7109375" style="2" customWidth="1"/>
    <col min="16140" max="16140" width="31.28515625" style="2" customWidth="1"/>
    <col min="16141" max="16141" width="41.28515625" style="2" customWidth="1"/>
    <col min="16142" max="16142" width="15" style="2" customWidth="1"/>
    <col min="16143" max="16143" width="17.42578125" style="2" customWidth="1"/>
    <col min="16144" max="16144" width="19.140625" style="2" customWidth="1"/>
    <col min="16145" max="16145" width="15" style="2" customWidth="1"/>
    <col min="16146" max="16146" width="16.5703125" style="2" customWidth="1"/>
    <col min="16147" max="16147" width="24.28515625" style="2" customWidth="1"/>
    <col min="16148" max="16148" width="10.7109375" style="2" customWidth="1"/>
    <col min="16149" max="16383" width="0" style="2" hidden="1" customWidth="1"/>
    <col min="16384" max="16384" width="11.42578125" style="2"/>
  </cols>
  <sheetData>
    <row r="1" spans="1:20" ht="13.5" thickBot="1" x14ac:dyDescent="0.3">
      <c r="O1" s="298"/>
      <c r="P1" s="298"/>
    </row>
    <row r="2" spans="1:20" s="229" customFormat="1" ht="13.5" thickBot="1" x14ac:dyDescent="0.3">
      <c r="A2" s="1191" t="s">
        <v>0</v>
      </c>
      <c r="B2" s="1192"/>
      <c r="C2" s="1192"/>
      <c r="D2" s="1192"/>
      <c r="E2" s="1192"/>
      <c r="F2" s="1192"/>
      <c r="G2" s="1192"/>
      <c r="H2" s="1192"/>
      <c r="I2" s="1192"/>
      <c r="J2" s="1192"/>
      <c r="K2" s="1192"/>
      <c r="L2" s="1192"/>
      <c r="M2" s="1192"/>
      <c r="N2" s="1192"/>
      <c r="O2" s="1192"/>
      <c r="P2" s="1192"/>
      <c r="Q2" s="1192"/>
      <c r="R2" s="1192"/>
      <c r="S2" s="1193"/>
    </row>
    <row r="3" spans="1:20" s="229" customFormat="1" ht="13.5" thickBot="1" x14ac:dyDescent="0.3">
      <c r="A3" s="1070" t="s">
        <v>945</v>
      </c>
      <c r="B3" s="1071"/>
      <c r="C3" s="1071"/>
      <c r="D3" s="1071"/>
      <c r="E3" s="1071"/>
      <c r="F3" s="1071"/>
      <c r="G3" s="1071"/>
      <c r="H3" s="1071"/>
      <c r="I3" s="1071"/>
      <c r="J3" s="1071"/>
      <c r="K3" s="1071"/>
      <c r="L3" s="1071"/>
      <c r="M3" s="1071"/>
      <c r="N3" s="1071"/>
      <c r="O3" s="1071"/>
      <c r="P3" s="1071"/>
      <c r="Q3" s="1071"/>
      <c r="R3" s="1071"/>
      <c r="S3" s="1072"/>
    </row>
    <row r="4" spans="1:20" s="229" customFormat="1" ht="13.5" thickBot="1" x14ac:dyDescent="0.3">
      <c r="A4" s="786" t="s">
        <v>946</v>
      </c>
      <c r="B4" s="787"/>
      <c r="C4" s="787"/>
      <c r="D4" s="787"/>
      <c r="E4" s="787"/>
      <c r="F4" s="787"/>
      <c r="G4" s="788"/>
      <c r="H4" s="786" t="s">
        <v>1585</v>
      </c>
      <c r="I4" s="787"/>
      <c r="J4" s="787"/>
      <c r="K4" s="787"/>
      <c r="L4" s="788"/>
      <c r="M4" s="169" t="s">
        <v>3</v>
      </c>
      <c r="N4" s="786" t="s">
        <v>947</v>
      </c>
      <c r="O4" s="787"/>
      <c r="P4" s="787"/>
      <c r="Q4" s="787"/>
      <c r="R4" s="787"/>
      <c r="S4" s="788"/>
      <c r="T4" s="230"/>
    </row>
    <row r="5" spans="1:20" s="229" customFormat="1" ht="13.9" customHeight="1" thickBot="1" x14ac:dyDescent="0.3">
      <c r="A5" s="786" t="s">
        <v>5</v>
      </c>
      <c r="B5" s="787"/>
      <c r="C5" s="787"/>
      <c r="D5" s="787"/>
      <c r="E5" s="787"/>
      <c r="F5" s="788"/>
      <c r="G5" s="785" t="s">
        <v>6</v>
      </c>
      <c r="H5" s="785"/>
      <c r="I5" s="785"/>
      <c r="J5" s="785"/>
      <c r="K5" s="785"/>
      <c r="L5" s="785"/>
      <c r="M5" s="785"/>
      <c r="N5" s="785"/>
      <c r="O5" s="785"/>
      <c r="P5" s="785" t="s">
        <v>534</v>
      </c>
      <c r="Q5" s="785"/>
      <c r="R5" s="785"/>
      <c r="S5" s="785"/>
      <c r="T5" s="230"/>
    </row>
    <row r="6" spans="1:20" s="229" customFormat="1" ht="20.45" customHeight="1" thickBot="1" x14ac:dyDescent="0.3">
      <c r="A6" s="785" t="s">
        <v>68</v>
      </c>
      <c r="B6" s="785" t="s">
        <v>535</v>
      </c>
      <c r="C6" s="785" t="s">
        <v>10</v>
      </c>
      <c r="D6" s="785" t="s">
        <v>11</v>
      </c>
      <c r="E6" s="1190" t="s">
        <v>536</v>
      </c>
      <c r="F6" s="924" t="s">
        <v>172</v>
      </c>
      <c r="G6" s="785" t="s">
        <v>9</v>
      </c>
      <c r="H6" s="931" t="s">
        <v>14</v>
      </c>
      <c r="I6" s="812" t="s">
        <v>173</v>
      </c>
      <c r="J6" s="812" t="s">
        <v>948</v>
      </c>
      <c r="K6" s="1194" t="s">
        <v>175</v>
      </c>
      <c r="L6" s="815" t="s">
        <v>18</v>
      </c>
      <c r="M6" s="943" t="s">
        <v>19</v>
      </c>
      <c r="N6" s="785" t="s">
        <v>176</v>
      </c>
      <c r="O6" s="812" t="s">
        <v>177</v>
      </c>
      <c r="P6" s="812" t="s">
        <v>178</v>
      </c>
      <c r="Q6" s="924" t="s">
        <v>949</v>
      </c>
      <c r="R6" s="785" t="s">
        <v>24</v>
      </c>
      <c r="S6" s="785" t="s">
        <v>25</v>
      </c>
      <c r="T6" s="230"/>
    </row>
    <row r="7" spans="1:20" s="229" customFormat="1" ht="20.45" customHeight="1" thickBot="1" x14ac:dyDescent="0.3">
      <c r="A7" s="785"/>
      <c r="B7" s="785"/>
      <c r="C7" s="785"/>
      <c r="D7" s="785"/>
      <c r="E7" s="1190"/>
      <c r="F7" s="924"/>
      <c r="G7" s="785"/>
      <c r="H7" s="931"/>
      <c r="I7" s="812"/>
      <c r="J7" s="812"/>
      <c r="K7" s="1194"/>
      <c r="L7" s="815"/>
      <c r="M7" s="944"/>
      <c r="N7" s="785"/>
      <c r="O7" s="812"/>
      <c r="P7" s="812"/>
      <c r="Q7" s="924"/>
      <c r="R7" s="785"/>
      <c r="S7" s="785"/>
      <c r="T7" s="230"/>
    </row>
    <row r="8" spans="1:20" s="50" customFormat="1" ht="52.15" customHeight="1" x14ac:dyDescent="0.25">
      <c r="A8" s="820" t="s">
        <v>950</v>
      </c>
      <c r="B8" s="795" t="s">
        <v>951</v>
      </c>
      <c r="C8" s="795" t="s">
        <v>952</v>
      </c>
      <c r="D8" s="1195">
        <v>1</v>
      </c>
      <c r="E8" s="1196">
        <v>0.9</v>
      </c>
      <c r="F8" s="1197">
        <f>+E8/D8</f>
        <v>0.9</v>
      </c>
      <c r="G8" s="795" t="s">
        <v>953</v>
      </c>
      <c r="H8" s="425" t="s">
        <v>615</v>
      </c>
      <c r="I8" s="800">
        <v>109623330</v>
      </c>
      <c r="J8" s="800">
        <v>109623330</v>
      </c>
      <c r="K8" s="1202">
        <f>+J8/I8</f>
        <v>1</v>
      </c>
      <c r="L8" s="795" t="s">
        <v>954</v>
      </c>
      <c r="M8" s="795" t="s">
        <v>955</v>
      </c>
      <c r="N8" s="1203">
        <v>23</v>
      </c>
      <c r="O8" s="800">
        <v>109623330</v>
      </c>
      <c r="P8" s="800">
        <f>J8</f>
        <v>109623330</v>
      </c>
      <c r="Q8" s="1198">
        <f>+P8/O8</f>
        <v>1</v>
      </c>
      <c r="R8" s="820" t="s">
        <v>33</v>
      </c>
      <c r="S8" s="824" t="s">
        <v>956</v>
      </c>
      <c r="T8" s="299"/>
    </row>
    <row r="9" spans="1:20" s="50" customFormat="1" ht="52.15" customHeight="1" x14ac:dyDescent="0.25">
      <c r="A9" s="820"/>
      <c r="B9" s="795"/>
      <c r="C9" s="795"/>
      <c r="D9" s="1195"/>
      <c r="E9" s="1196"/>
      <c r="F9" s="1197"/>
      <c r="G9" s="795"/>
      <c r="H9" s="423" t="s">
        <v>30</v>
      </c>
      <c r="I9" s="800"/>
      <c r="J9" s="800"/>
      <c r="K9" s="1202"/>
      <c r="L9" s="795"/>
      <c r="M9" s="796"/>
      <c r="N9" s="1203"/>
      <c r="O9" s="800"/>
      <c r="P9" s="800"/>
      <c r="Q9" s="1198"/>
      <c r="R9" s="820"/>
      <c r="S9" s="862"/>
      <c r="T9" s="299"/>
    </row>
    <row r="10" spans="1:20" s="50" customFormat="1" ht="57.6" customHeight="1" x14ac:dyDescent="0.25">
      <c r="A10" s="826" t="s">
        <v>957</v>
      </c>
      <c r="B10" s="825" t="s">
        <v>958</v>
      </c>
      <c r="C10" s="825" t="s">
        <v>959</v>
      </c>
      <c r="D10" s="1199">
        <v>1</v>
      </c>
      <c r="E10" s="1199">
        <v>1</v>
      </c>
      <c r="F10" s="1137">
        <f>+E10/D10</f>
        <v>1</v>
      </c>
      <c r="G10" s="825" t="s">
        <v>960</v>
      </c>
      <c r="H10" s="423" t="s">
        <v>961</v>
      </c>
      <c r="I10" s="885">
        <v>38423333</v>
      </c>
      <c r="J10" s="885">
        <v>38423333</v>
      </c>
      <c r="K10" s="1206">
        <f>+J10/I10</f>
        <v>1</v>
      </c>
      <c r="L10" s="825" t="s">
        <v>962</v>
      </c>
      <c r="M10" s="825" t="s">
        <v>1594</v>
      </c>
      <c r="N10" s="1209">
        <v>5</v>
      </c>
      <c r="O10" s="885">
        <v>38423333</v>
      </c>
      <c r="P10" s="885">
        <f>J10</f>
        <v>38423333</v>
      </c>
      <c r="Q10" s="1204">
        <v>0</v>
      </c>
      <c r="R10" s="826" t="s">
        <v>33</v>
      </c>
      <c r="S10" s="831" t="s">
        <v>956</v>
      </c>
      <c r="T10" s="299"/>
    </row>
    <row r="11" spans="1:20" s="50" customFormat="1" ht="57.6" customHeight="1" x14ac:dyDescent="0.25">
      <c r="A11" s="821"/>
      <c r="B11" s="796"/>
      <c r="C11" s="796"/>
      <c r="D11" s="1200"/>
      <c r="E11" s="1200"/>
      <c r="F11" s="1201"/>
      <c r="G11" s="796"/>
      <c r="H11" s="420" t="s">
        <v>615</v>
      </c>
      <c r="I11" s="887"/>
      <c r="J11" s="887"/>
      <c r="K11" s="1208"/>
      <c r="L11" s="796"/>
      <c r="M11" s="796"/>
      <c r="N11" s="917"/>
      <c r="O11" s="887"/>
      <c r="P11" s="887"/>
      <c r="Q11" s="1205"/>
      <c r="R11" s="821"/>
      <c r="S11" s="824"/>
      <c r="T11" s="299"/>
    </row>
    <row r="12" spans="1:20" s="50" customFormat="1" ht="130.9" customHeight="1" x14ac:dyDescent="0.25">
      <c r="A12" s="826" t="s">
        <v>963</v>
      </c>
      <c r="B12" s="191" t="s">
        <v>964</v>
      </c>
      <c r="C12" s="191" t="s">
        <v>965</v>
      </c>
      <c r="D12" s="184">
        <v>2</v>
      </c>
      <c r="E12" s="300">
        <v>1.9</v>
      </c>
      <c r="F12" s="186">
        <f>E12/D12</f>
        <v>0.95</v>
      </c>
      <c r="G12" s="825" t="s">
        <v>966</v>
      </c>
      <c r="H12" s="423" t="s">
        <v>30</v>
      </c>
      <c r="I12" s="885">
        <v>94083331</v>
      </c>
      <c r="J12" s="844">
        <v>94083331</v>
      </c>
      <c r="K12" s="1206">
        <f>+J12/I12</f>
        <v>1</v>
      </c>
      <c r="L12" s="825" t="s">
        <v>967</v>
      </c>
      <c r="M12" s="301" t="s">
        <v>968</v>
      </c>
      <c r="N12" s="1212">
        <v>22</v>
      </c>
      <c r="O12" s="844">
        <v>94083331</v>
      </c>
      <c r="P12" s="844">
        <f>J12</f>
        <v>94083331</v>
      </c>
      <c r="Q12" s="1204">
        <f>+P12/O12</f>
        <v>1</v>
      </c>
      <c r="R12" s="826" t="s">
        <v>33</v>
      </c>
      <c r="S12" s="831" t="s">
        <v>956</v>
      </c>
      <c r="T12" s="299"/>
    </row>
    <row r="13" spans="1:20" s="50" customFormat="1" ht="85.9" customHeight="1" x14ac:dyDescent="0.25">
      <c r="A13" s="820"/>
      <c r="B13" s="826" t="s">
        <v>969</v>
      </c>
      <c r="C13" s="826" t="s">
        <v>144</v>
      </c>
      <c r="D13" s="826">
        <v>2</v>
      </c>
      <c r="E13" s="1210">
        <v>2</v>
      </c>
      <c r="F13" s="1137">
        <f>+E13/D13</f>
        <v>1</v>
      </c>
      <c r="G13" s="795"/>
      <c r="H13" s="423" t="s">
        <v>225</v>
      </c>
      <c r="I13" s="886"/>
      <c r="J13" s="845"/>
      <c r="K13" s="1207"/>
      <c r="L13" s="795"/>
      <c r="M13" s="825" t="s">
        <v>1623</v>
      </c>
      <c r="N13" s="1212"/>
      <c r="O13" s="845"/>
      <c r="P13" s="845"/>
      <c r="Q13" s="1198"/>
      <c r="R13" s="820"/>
      <c r="S13" s="823"/>
      <c r="T13" s="299"/>
    </row>
    <row r="14" spans="1:20" s="50" customFormat="1" ht="85.9" customHeight="1" x14ac:dyDescent="0.25">
      <c r="A14" s="821"/>
      <c r="B14" s="821"/>
      <c r="C14" s="821"/>
      <c r="D14" s="821"/>
      <c r="E14" s="1211"/>
      <c r="F14" s="1201"/>
      <c r="G14" s="796"/>
      <c r="H14" s="453" t="s">
        <v>970</v>
      </c>
      <c r="I14" s="887"/>
      <c r="J14" s="846"/>
      <c r="K14" s="1208"/>
      <c r="L14" s="796"/>
      <c r="M14" s="796"/>
      <c r="N14" s="1212"/>
      <c r="O14" s="846"/>
      <c r="P14" s="846"/>
      <c r="Q14" s="1205"/>
      <c r="R14" s="821"/>
      <c r="S14" s="824"/>
      <c r="T14" s="299"/>
    </row>
    <row r="15" spans="1:20" s="50" customFormat="1" ht="82.15" customHeight="1" x14ac:dyDescent="0.25">
      <c r="A15" s="826" t="s">
        <v>971</v>
      </c>
      <c r="B15" s="825" t="s">
        <v>972</v>
      </c>
      <c r="C15" s="825" t="s">
        <v>973</v>
      </c>
      <c r="D15" s="826">
        <v>1</v>
      </c>
      <c r="E15" s="1210">
        <v>1</v>
      </c>
      <c r="F15" s="1215">
        <f>E15/D15</f>
        <v>1</v>
      </c>
      <c r="G15" s="825" t="s">
        <v>974</v>
      </c>
      <c r="H15" s="453" t="s">
        <v>975</v>
      </c>
      <c r="I15" s="885">
        <v>69659999</v>
      </c>
      <c r="J15" s="885">
        <v>69659999</v>
      </c>
      <c r="K15" s="1206">
        <f>+J15/I15</f>
        <v>1</v>
      </c>
      <c r="L15" s="825" t="s">
        <v>976</v>
      </c>
      <c r="M15" s="825" t="s">
        <v>977</v>
      </c>
      <c r="N15" s="1212">
        <v>14</v>
      </c>
      <c r="O15" s="1213">
        <v>69659999</v>
      </c>
      <c r="P15" s="1213">
        <f>J15</f>
        <v>69659999</v>
      </c>
      <c r="Q15" s="1137">
        <f>+P15/O15</f>
        <v>1</v>
      </c>
      <c r="R15" s="826" t="s">
        <v>33</v>
      </c>
      <c r="S15" s="831" t="s">
        <v>956</v>
      </c>
      <c r="T15" s="299"/>
    </row>
    <row r="16" spans="1:20" s="50" customFormat="1" ht="82.15" customHeight="1" x14ac:dyDescent="0.25">
      <c r="A16" s="820"/>
      <c r="B16" s="796"/>
      <c r="C16" s="796"/>
      <c r="D16" s="821"/>
      <c r="E16" s="1211"/>
      <c r="F16" s="1216"/>
      <c r="G16" s="795"/>
      <c r="H16" s="453" t="s">
        <v>225</v>
      </c>
      <c r="I16" s="886"/>
      <c r="J16" s="886"/>
      <c r="K16" s="1207"/>
      <c r="L16" s="795"/>
      <c r="M16" s="796"/>
      <c r="N16" s="1212"/>
      <c r="O16" s="1213"/>
      <c r="P16" s="1213"/>
      <c r="Q16" s="1214"/>
      <c r="R16" s="820"/>
      <c r="S16" s="823"/>
      <c r="T16" s="299"/>
    </row>
    <row r="17" spans="1:20" s="50" customFormat="1" ht="117" customHeight="1" x14ac:dyDescent="0.25">
      <c r="A17" s="820"/>
      <c r="B17" s="825" t="s">
        <v>978</v>
      </c>
      <c r="C17" s="825" t="s">
        <v>979</v>
      </c>
      <c r="D17" s="826">
        <v>12</v>
      </c>
      <c r="E17" s="1210">
        <v>11</v>
      </c>
      <c r="F17" s="1215">
        <v>0.95</v>
      </c>
      <c r="G17" s="795"/>
      <c r="H17" s="1217" t="s">
        <v>30</v>
      </c>
      <c r="I17" s="886"/>
      <c r="J17" s="886"/>
      <c r="K17" s="1207"/>
      <c r="L17" s="795"/>
      <c r="M17" s="825" t="s">
        <v>1595</v>
      </c>
      <c r="N17" s="1212"/>
      <c r="O17" s="1213"/>
      <c r="P17" s="1213"/>
      <c r="Q17" s="1214"/>
      <c r="R17" s="820"/>
      <c r="S17" s="823"/>
      <c r="T17" s="299"/>
    </row>
    <row r="18" spans="1:20" s="50" customFormat="1" ht="117" customHeight="1" x14ac:dyDescent="0.25">
      <c r="A18" s="821"/>
      <c r="B18" s="796"/>
      <c r="C18" s="796"/>
      <c r="D18" s="821"/>
      <c r="E18" s="1211"/>
      <c r="F18" s="1216"/>
      <c r="G18" s="796"/>
      <c r="H18" s="1217"/>
      <c r="I18" s="887"/>
      <c r="J18" s="887"/>
      <c r="K18" s="1208"/>
      <c r="L18" s="796"/>
      <c r="M18" s="795"/>
      <c r="N18" s="1212"/>
      <c r="O18" s="1213"/>
      <c r="P18" s="1213"/>
      <c r="Q18" s="1201"/>
      <c r="R18" s="821"/>
      <c r="S18" s="824"/>
      <c r="T18" s="299"/>
    </row>
    <row r="19" spans="1:20" s="50" customFormat="1" ht="27" customHeight="1" x14ac:dyDescent="0.25">
      <c r="A19" s="826" t="s">
        <v>980</v>
      </c>
      <c r="B19" s="825" t="s">
        <v>981</v>
      </c>
      <c r="C19" s="825" t="s">
        <v>982</v>
      </c>
      <c r="D19" s="826">
        <v>12</v>
      </c>
      <c r="E19" s="1218">
        <v>12</v>
      </c>
      <c r="F19" s="1119">
        <f>+E19/D19</f>
        <v>1</v>
      </c>
      <c r="G19" s="825" t="s">
        <v>983</v>
      </c>
      <c r="H19" s="453" t="s">
        <v>30</v>
      </c>
      <c r="I19" s="885">
        <v>55836666</v>
      </c>
      <c r="J19" s="885">
        <v>55836666</v>
      </c>
      <c r="K19" s="1206">
        <f>+J19/I19</f>
        <v>1</v>
      </c>
      <c r="L19" s="1221" t="s">
        <v>984</v>
      </c>
      <c r="M19" s="833" t="s">
        <v>1596</v>
      </c>
      <c r="N19" s="1223">
        <v>12</v>
      </c>
      <c r="O19" s="1213">
        <v>55836666</v>
      </c>
      <c r="P19" s="1213">
        <f>J19</f>
        <v>55836666</v>
      </c>
      <c r="Q19" s="1204">
        <f>+P19/O19</f>
        <v>1</v>
      </c>
      <c r="R19" s="826" t="s">
        <v>33</v>
      </c>
      <c r="S19" s="862" t="s">
        <v>956</v>
      </c>
      <c r="T19" s="299"/>
    </row>
    <row r="20" spans="1:20" s="50" customFormat="1" ht="27" customHeight="1" x14ac:dyDescent="0.25">
      <c r="A20" s="820"/>
      <c r="B20" s="795"/>
      <c r="C20" s="795"/>
      <c r="D20" s="820"/>
      <c r="E20" s="1218"/>
      <c r="F20" s="1119"/>
      <c r="G20" s="795"/>
      <c r="H20" s="453" t="s">
        <v>225</v>
      </c>
      <c r="I20" s="886"/>
      <c r="J20" s="886"/>
      <c r="K20" s="1207"/>
      <c r="L20" s="1222"/>
      <c r="M20" s="833"/>
      <c r="N20" s="1224"/>
      <c r="O20" s="1213"/>
      <c r="P20" s="1213"/>
      <c r="Q20" s="1198"/>
      <c r="R20" s="820"/>
      <c r="S20" s="862"/>
      <c r="T20" s="299"/>
    </row>
    <row r="21" spans="1:20" s="50" customFormat="1" ht="27" customHeight="1" x14ac:dyDescent="0.25">
      <c r="A21" s="820"/>
      <c r="B21" s="796"/>
      <c r="C21" s="796"/>
      <c r="D21" s="821"/>
      <c r="E21" s="1218"/>
      <c r="F21" s="1119"/>
      <c r="G21" s="795"/>
      <c r="H21" s="453" t="s">
        <v>975</v>
      </c>
      <c r="I21" s="886"/>
      <c r="J21" s="886"/>
      <c r="K21" s="1207"/>
      <c r="L21" s="1222"/>
      <c r="M21" s="833"/>
      <c r="N21" s="1224"/>
      <c r="O21" s="1213"/>
      <c r="P21" s="1213"/>
      <c r="Q21" s="1198"/>
      <c r="R21" s="820"/>
      <c r="S21" s="862"/>
      <c r="T21" s="299"/>
    </row>
    <row r="22" spans="1:20" s="50" customFormat="1" ht="39" customHeight="1" x14ac:dyDescent="0.25">
      <c r="A22" s="826" t="s">
        <v>985</v>
      </c>
      <c r="B22" s="825" t="s">
        <v>986</v>
      </c>
      <c r="C22" s="825" t="s">
        <v>987</v>
      </c>
      <c r="D22" s="826">
        <v>1</v>
      </c>
      <c r="E22" s="1219">
        <v>0.9</v>
      </c>
      <c r="F22" s="1225">
        <f>+E22/D22</f>
        <v>0.9</v>
      </c>
      <c r="G22" s="825" t="s">
        <v>988</v>
      </c>
      <c r="H22" s="423" t="s">
        <v>975</v>
      </c>
      <c r="I22" s="885">
        <v>54778000</v>
      </c>
      <c r="J22" s="844">
        <v>54778000</v>
      </c>
      <c r="K22" s="1206">
        <f>+J22/I22</f>
        <v>1</v>
      </c>
      <c r="L22" s="825" t="s">
        <v>989</v>
      </c>
      <c r="M22" s="795" t="s">
        <v>990</v>
      </c>
      <c r="N22" s="1212">
        <v>2</v>
      </c>
      <c r="O22" s="844">
        <f>[1]InfMesPptoCDP.rpt!$G$701</f>
        <v>54778000</v>
      </c>
      <c r="P22" s="844">
        <f>J22</f>
        <v>54778000</v>
      </c>
      <c r="Q22" s="1204">
        <f>+P22/O22</f>
        <v>1</v>
      </c>
      <c r="R22" s="826" t="s">
        <v>33</v>
      </c>
      <c r="S22" s="831" t="s">
        <v>956</v>
      </c>
      <c r="T22" s="299"/>
    </row>
    <row r="23" spans="1:20" s="50" customFormat="1" ht="39" customHeight="1" x14ac:dyDescent="0.25">
      <c r="A23" s="821"/>
      <c r="B23" s="796"/>
      <c r="C23" s="796"/>
      <c r="D23" s="821"/>
      <c r="E23" s="1220"/>
      <c r="F23" s="1226"/>
      <c r="G23" s="796"/>
      <c r="H23" s="423" t="s">
        <v>225</v>
      </c>
      <c r="I23" s="887"/>
      <c r="J23" s="846"/>
      <c r="K23" s="1208"/>
      <c r="L23" s="796"/>
      <c r="M23" s="796"/>
      <c r="N23" s="1212"/>
      <c r="O23" s="846"/>
      <c r="P23" s="846"/>
      <c r="Q23" s="1205"/>
      <c r="R23" s="821"/>
      <c r="S23" s="824"/>
      <c r="T23" s="299"/>
    </row>
    <row r="24" spans="1:20" s="50" customFormat="1" ht="101.45" customHeight="1" x14ac:dyDescent="0.25">
      <c r="A24" s="826" t="s">
        <v>991</v>
      </c>
      <c r="B24" s="825" t="s">
        <v>992</v>
      </c>
      <c r="C24" s="826" t="s">
        <v>993</v>
      </c>
      <c r="D24" s="1227">
        <v>5.6</v>
      </c>
      <c r="E24" s="1229">
        <v>5.3</v>
      </c>
      <c r="F24" s="1137">
        <f>+E24/D24</f>
        <v>0.94642857142857151</v>
      </c>
      <c r="G24" s="825" t="s">
        <v>994</v>
      </c>
      <c r="H24" s="453" t="s">
        <v>225</v>
      </c>
      <c r="I24" s="885">
        <v>134190000</v>
      </c>
      <c r="J24" s="885">
        <v>134190000</v>
      </c>
      <c r="K24" s="1206">
        <f>+J24/I24</f>
        <v>1</v>
      </c>
      <c r="L24" s="302"/>
      <c r="M24" s="825" t="s">
        <v>995</v>
      </c>
      <c r="N24" s="1235">
        <v>11</v>
      </c>
      <c r="O24" s="1237">
        <v>134190000</v>
      </c>
      <c r="P24" s="1237">
        <f>J24</f>
        <v>134190000</v>
      </c>
      <c r="Q24" s="1204">
        <f>+P24/O24</f>
        <v>1</v>
      </c>
      <c r="R24" s="235"/>
      <c r="S24" s="831" t="s">
        <v>956</v>
      </c>
      <c r="T24" s="299"/>
    </row>
    <row r="25" spans="1:20" s="50" customFormat="1" ht="101.45" customHeight="1" x14ac:dyDescent="0.25">
      <c r="A25" s="821"/>
      <c r="B25" s="795"/>
      <c r="C25" s="821"/>
      <c r="D25" s="1228"/>
      <c r="E25" s="1230"/>
      <c r="F25" s="1201"/>
      <c r="G25" s="795"/>
      <c r="H25" s="423" t="s">
        <v>975</v>
      </c>
      <c r="I25" s="887"/>
      <c r="J25" s="887"/>
      <c r="K25" s="1208"/>
      <c r="L25" s="303"/>
      <c r="M25" s="795"/>
      <c r="N25" s="1236"/>
      <c r="O25" s="1238"/>
      <c r="P25" s="1238"/>
      <c r="Q25" s="1205"/>
      <c r="R25" s="234"/>
      <c r="S25" s="824"/>
      <c r="T25" s="299"/>
    </row>
    <row r="26" spans="1:20" s="50" customFormat="1" ht="51" customHeight="1" x14ac:dyDescent="0.25">
      <c r="A26" s="826" t="s">
        <v>996</v>
      </c>
      <c r="B26" s="1231" t="s">
        <v>997</v>
      </c>
      <c r="C26" s="1231" t="s">
        <v>998</v>
      </c>
      <c r="D26" s="826">
        <v>0.35</v>
      </c>
      <c r="E26" s="1233">
        <v>0.35</v>
      </c>
      <c r="F26" s="1225">
        <f>+E26/D26</f>
        <v>1</v>
      </c>
      <c r="G26" s="1231" t="s">
        <v>999</v>
      </c>
      <c r="H26" s="453" t="s">
        <v>1000</v>
      </c>
      <c r="I26" s="885">
        <v>50000000</v>
      </c>
      <c r="J26" s="885">
        <v>50000000</v>
      </c>
      <c r="K26" s="1206">
        <f>+J26/I26</f>
        <v>1</v>
      </c>
      <c r="L26" s="826"/>
      <c r="M26" s="1231" t="s">
        <v>1001</v>
      </c>
      <c r="N26" s="1235">
        <v>4</v>
      </c>
      <c r="O26" s="1237">
        <v>50000000</v>
      </c>
      <c r="P26" s="1237">
        <f>J26</f>
        <v>50000000</v>
      </c>
      <c r="Q26" s="1204">
        <f>+P26/O26</f>
        <v>1</v>
      </c>
      <c r="R26" s="1235"/>
      <c r="S26" s="831" t="s">
        <v>956</v>
      </c>
      <c r="T26" s="299"/>
    </row>
    <row r="27" spans="1:20" s="50" customFormat="1" ht="38.450000000000003" customHeight="1" x14ac:dyDescent="0.25">
      <c r="A27" s="821"/>
      <c r="B27" s="1232"/>
      <c r="C27" s="1232"/>
      <c r="D27" s="821"/>
      <c r="E27" s="1234"/>
      <c r="F27" s="1226"/>
      <c r="G27" s="1232"/>
      <c r="H27" s="423" t="s">
        <v>225</v>
      </c>
      <c r="I27" s="887"/>
      <c r="J27" s="887"/>
      <c r="K27" s="1208"/>
      <c r="L27" s="821"/>
      <c r="M27" s="1232"/>
      <c r="N27" s="1236"/>
      <c r="O27" s="1238"/>
      <c r="P27" s="1238"/>
      <c r="Q27" s="1205"/>
      <c r="R27" s="1236"/>
      <c r="S27" s="824"/>
      <c r="T27" s="299"/>
    </row>
    <row r="28" spans="1:20" s="50" customFormat="1" ht="114" customHeight="1" x14ac:dyDescent="0.25">
      <c r="A28" s="826" t="s">
        <v>1002</v>
      </c>
      <c r="B28" s="191" t="s">
        <v>1003</v>
      </c>
      <c r="C28" s="191" t="s">
        <v>1004</v>
      </c>
      <c r="D28" s="184">
        <v>1</v>
      </c>
      <c r="E28" s="204">
        <v>1</v>
      </c>
      <c r="F28" s="195">
        <f t="shared" ref="F28:F36" si="0">+E28/D28</f>
        <v>1</v>
      </c>
      <c r="G28" s="825" t="s">
        <v>1005</v>
      </c>
      <c r="H28" s="1217" t="s">
        <v>225</v>
      </c>
      <c r="I28" s="885">
        <v>72140892</v>
      </c>
      <c r="J28" s="844">
        <v>72140892</v>
      </c>
      <c r="K28" s="1206">
        <f>+J28/I28</f>
        <v>1</v>
      </c>
      <c r="L28" s="825" t="s">
        <v>1006</v>
      </c>
      <c r="M28" s="95" t="s">
        <v>1007</v>
      </c>
      <c r="N28" s="1235">
        <v>13</v>
      </c>
      <c r="O28" s="844">
        <v>72140892</v>
      </c>
      <c r="P28" s="844">
        <f>J28</f>
        <v>72140892</v>
      </c>
      <c r="Q28" s="1245">
        <f>+P28/O28</f>
        <v>1</v>
      </c>
      <c r="R28" s="826" t="s">
        <v>33</v>
      </c>
      <c r="S28" s="831" t="s">
        <v>956</v>
      </c>
      <c r="T28" s="299"/>
    </row>
    <row r="29" spans="1:20" s="50" customFormat="1" ht="120" customHeight="1" x14ac:dyDescent="0.25">
      <c r="A29" s="820"/>
      <c r="B29" s="191" t="s">
        <v>1008</v>
      </c>
      <c r="C29" s="191" t="s">
        <v>1009</v>
      </c>
      <c r="D29" s="184">
        <v>1</v>
      </c>
      <c r="E29" s="87">
        <v>1</v>
      </c>
      <c r="F29" s="195">
        <f t="shared" si="0"/>
        <v>1</v>
      </c>
      <c r="G29" s="795"/>
      <c r="H29" s="1217"/>
      <c r="I29" s="886"/>
      <c r="J29" s="845"/>
      <c r="K29" s="1207"/>
      <c r="L29" s="795"/>
      <c r="M29" s="95" t="s">
        <v>1010</v>
      </c>
      <c r="N29" s="1240"/>
      <c r="O29" s="845"/>
      <c r="P29" s="845"/>
      <c r="Q29" s="1246"/>
      <c r="R29" s="820"/>
      <c r="S29" s="823"/>
      <c r="T29" s="299"/>
    </row>
    <row r="30" spans="1:20" s="50" customFormat="1" ht="120.6" customHeight="1" x14ac:dyDescent="0.25">
      <c r="A30" s="820"/>
      <c r="B30" s="191" t="s">
        <v>1011</v>
      </c>
      <c r="C30" s="191" t="s">
        <v>1012</v>
      </c>
      <c r="D30" s="184">
        <v>1</v>
      </c>
      <c r="E30" s="204">
        <v>1</v>
      </c>
      <c r="F30" s="195">
        <f t="shared" si="0"/>
        <v>1</v>
      </c>
      <c r="G30" s="795"/>
      <c r="H30" s="1239" t="s">
        <v>975</v>
      </c>
      <c r="I30" s="886"/>
      <c r="J30" s="845"/>
      <c r="K30" s="1207"/>
      <c r="L30" s="795"/>
      <c r="M30" s="95" t="s">
        <v>1013</v>
      </c>
      <c r="N30" s="1240"/>
      <c r="O30" s="845"/>
      <c r="P30" s="845"/>
      <c r="Q30" s="1246"/>
      <c r="R30" s="820"/>
      <c r="S30" s="823"/>
      <c r="T30" s="299"/>
    </row>
    <row r="31" spans="1:20" s="50" customFormat="1" ht="73.150000000000006" customHeight="1" x14ac:dyDescent="0.25">
      <c r="A31" s="821"/>
      <c r="B31" s="191" t="s">
        <v>1014</v>
      </c>
      <c r="C31" s="191" t="s">
        <v>1015</v>
      </c>
      <c r="D31" s="184">
        <v>1</v>
      </c>
      <c r="E31" s="304">
        <v>1</v>
      </c>
      <c r="F31" s="195">
        <f t="shared" si="0"/>
        <v>1</v>
      </c>
      <c r="G31" s="796"/>
      <c r="H31" s="1239"/>
      <c r="I31" s="887"/>
      <c r="J31" s="846"/>
      <c r="K31" s="1208"/>
      <c r="L31" s="796"/>
      <c r="M31" s="95" t="s">
        <v>1016</v>
      </c>
      <c r="N31" s="1236"/>
      <c r="O31" s="846"/>
      <c r="P31" s="846"/>
      <c r="Q31" s="1247"/>
      <c r="R31" s="821"/>
      <c r="S31" s="824"/>
      <c r="T31" s="299"/>
    </row>
    <row r="32" spans="1:20" s="50" customFormat="1" ht="74.45" customHeight="1" x14ac:dyDescent="0.25">
      <c r="A32" s="826" t="s">
        <v>1017</v>
      </c>
      <c r="B32" s="191" t="s">
        <v>1018</v>
      </c>
      <c r="C32" s="191" t="s">
        <v>1019</v>
      </c>
      <c r="D32" s="305">
        <v>1</v>
      </c>
      <c r="E32" s="306">
        <v>1</v>
      </c>
      <c r="F32" s="195">
        <f t="shared" si="0"/>
        <v>1</v>
      </c>
      <c r="G32" s="833" t="s">
        <v>1020</v>
      </c>
      <c r="H32" s="420" t="s">
        <v>615</v>
      </c>
      <c r="I32" s="885">
        <v>234789909</v>
      </c>
      <c r="J32" s="844">
        <v>234789909</v>
      </c>
      <c r="K32" s="1206">
        <f>+J32/I32</f>
        <v>1</v>
      </c>
      <c r="L32" s="825" t="s">
        <v>1021</v>
      </c>
      <c r="M32" s="95" t="s">
        <v>1022</v>
      </c>
      <c r="N32" s="1241">
        <v>37</v>
      </c>
      <c r="O32" s="1213">
        <v>234789909</v>
      </c>
      <c r="P32" s="1213">
        <f>J32</f>
        <v>234789909</v>
      </c>
      <c r="Q32" s="1243">
        <f>+P32/O32</f>
        <v>1</v>
      </c>
      <c r="R32" s="826" t="s">
        <v>33</v>
      </c>
      <c r="S32" s="831" t="s">
        <v>956</v>
      </c>
      <c r="T32" s="299"/>
    </row>
    <row r="33" spans="1:20" s="50" customFormat="1" ht="171.6" customHeight="1" x14ac:dyDescent="0.25">
      <c r="A33" s="820"/>
      <c r="B33" s="191" t="s">
        <v>1023</v>
      </c>
      <c r="C33" s="191" t="s">
        <v>1024</v>
      </c>
      <c r="D33" s="305">
        <v>1</v>
      </c>
      <c r="E33" s="306">
        <v>1</v>
      </c>
      <c r="F33" s="195">
        <f t="shared" si="0"/>
        <v>1</v>
      </c>
      <c r="G33" s="833"/>
      <c r="H33" s="423" t="s">
        <v>1000</v>
      </c>
      <c r="I33" s="886"/>
      <c r="J33" s="845"/>
      <c r="K33" s="1207"/>
      <c r="L33" s="795"/>
      <c r="M33" s="95" t="s">
        <v>1025</v>
      </c>
      <c r="N33" s="1242"/>
      <c r="O33" s="1213"/>
      <c r="P33" s="1213"/>
      <c r="Q33" s="1244"/>
      <c r="R33" s="820"/>
      <c r="S33" s="823"/>
      <c r="T33" s="299"/>
    </row>
    <row r="34" spans="1:20" s="50" customFormat="1" ht="158.44999999999999" customHeight="1" x14ac:dyDescent="0.25">
      <c r="A34" s="820"/>
      <c r="B34" s="307" t="s">
        <v>1026</v>
      </c>
      <c r="C34" s="308" t="s">
        <v>1027</v>
      </c>
      <c r="D34" s="90"/>
      <c r="E34" s="309"/>
      <c r="F34" s="195"/>
      <c r="G34" s="833"/>
      <c r="H34" s="453" t="s">
        <v>975</v>
      </c>
      <c r="I34" s="886"/>
      <c r="J34" s="845"/>
      <c r="K34" s="1207"/>
      <c r="L34" s="795"/>
      <c r="M34" s="171" t="s">
        <v>1028</v>
      </c>
      <c r="N34" s="1242"/>
      <c r="O34" s="1213"/>
      <c r="P34" s="1213"/>
      <c r="Q34" s="1244"/>
      <c r="R34" s="820"/>
      <c r="S34" s="823"/>
      <c r="T34" s="299"/>
    </row>
    <row r="35" spans="1:20" s="50" customFormat="1" ht="138.6" customHeight="1" x14ac:dyDescent="0.25">
      <c r="A35" s="820"/>
      <c r="B35" s="183" t="s">
        <v>1029</v>
      </c>
      <c r="C35" s="191"/>
      <c r="D35" s="179">
        <v>13</v>
      </c>
      <c r="E35" s="550">
        <v>13</v>
      </c>
      <c r="F35" s="195">
        <f t="shared" si="0"/>
        <v>1</v>
      </c>
      <c r="G35" s="833"/>
      <c r="H35" s="453" t="s">
        <v>545</v>
      </c>
      <c r="I35" s="886"/>
      <c r="J35" s="845"/>
      <c r="K35" s="1207"/>
      <c r="L35" s="795"/>
      <c r="M35" s="191" t="s">
        <v>1030</v>
      </c>
      <c r="N35" s="1242"/>
      <c r="O35" s="1213"/>
      <c r="P35" s="1213"/>
      <c r="Q35" s="1244"/>
      <c r="R35" s="820"/>
      <c r="S35" s="823"/>
      <c r="T35" s="299"/>
    </row>
    <row r="36" spans="1:20" s="50" customFormat="1" ht="70.150000000000006" customHeight="1" x14ac:dyDescent="0.25">
      <c r="A36" s="826" t="s">
        <v>1031</v>
      </c>
      <c r="B36" s="825" t="s">
        <v>1032</v>
      </c>
      <c r="C36" s="825" t="s">
        <v>1033</v>
      </c>
      <c r="D36" s="1115">
        <v>1</v>
      </c>
      <c r="E36" s="1233">
        <v>0.9</v>
      </c>
      <c r="F36" s="1225">
        <f t="shared" si="0"/>
        <v>0.9</v>
      </c>
      <c r="G36" s="833" t="s">
        <v>1034</v>
      </c>
      <c r="H36" s="453" t="s">
        <v>975</v>
      </c>
      <c r="I36" s="885">
        <v>122255615</v>
      </c>
      <c r="J36" s="885">
        <v>122255615</v>
      </c>
      <c r="K36" s="1206">
        <f>+J36/I36</f>
        <v>1</v>
      </c>
      <c r="L36" s="825" t="s">
        <v>1035</v>
      </c>
      <c r="M36" s="825" t="s">
        <v>1609</v>
      </c>
      <c r="N36" s="1241">
        <v>31</v>
      </c>
      <c r="O36" s="1213">
        <v>122255615</v>
      </c>
      <c r="P36" s="1213">
        <f>J36</f>
        <v>122255615</v>
      </c>
      <c r="Q36" s="1243">
        <f>+P36/O36</f>
        <v>1</v>
      </c>
      <c r="R36" s="826" t="s">
        <v>33</v>
      </c>
      <c r="S36" s="862" t="s">
        <v>956</v>
      </c>
      <c r="T36" s="299"/>
    </row>
    <row r="37" spans="1:20" s="50" customFormat="1" ht="70.150000000000006" customHeight="1" x14ac:dyDescent="0.25">
      <c r="A37" s="820"/>
      <c r="B37" s="796"/>
      <c r="C37" s="796"/>
      <c r="D37" s="1099"/>
      <c r="E37" s="1234"/>
      <c r="F37" s="1226"/>
      <c r="G37" s="833"/>
      <c r="H37" s="453" t="s">
        <v>545</v>
      </c>
      <c r="I37" s="886"/>
      <c r="J37" s="886"/>
      <c r="K37" s="1207"/>
      <c r="L37" s="795"/>
      <c r="M37" s="795"/>
      <c r="N37" s="1242"/>
      <c r="O37" s="1213"/>
      <c r="P37" s="1213"/>
      <c r="Q37" s="1244"/>
      <c r="R37" s="820"/>
      <c r="S37" s="862"/>
      <c r="T37" s="299"/>
    </row>
    <row r="38" spans="1:20" s="50" customFormat="1" ht="94.15" customHeight="1" x14ac:dyDescent="0.25">
      <c r="A38" s="820"/>
      <c r="B38" s="825" t="s">
        <v>1036</v>
      </c>
      <c r="C38" s="1231" t="s">
        <v>1037</v>
      </c>
      <c r="D38" s="1115">
        <v>1</v>
      </c>
      <c r="E38" s="1233">
        <v>0.95</v>
      </c>
      <c r="F38" s="1225">
        <f>+E38/D38</f>
        <v>0.95</v>
      </c>
      <c r="G38" s="833"/>
      <c r="H38" s="453" t="s">
        <v>225</v>
      </c>
      <c r="I38" s="886"/>
      <c r="J38" s="886"/>
      <c r="K38" s="1207"/>
      <c r="L38" s="795"/>
      <c r="M38" s="825" t="s">
        <v>1038</v>
      </c>
      <c r="N38" s="1242"/>
      <c r="O38" s="1213"/>
      <c r="P38" s="1213"/>
      <c r="Q38" s="1244"/>
      <c r="R38" s="820"/>
      <c r="S38" s="862"/>
      <c r="T38" s="299"/>
    </row>
    <row r="39" spans="1:20" s="50" customFormat="1" ht="94.15" customHeight="1" x14ac:dyDescent="0.25">
      <c r="A39" s="821"/>
      <c r="B39" s="795"/>
      <c r="C39" s="1248"/>
      <c r="D39" s="1099"/>
      <c r="E39" s="1234"/>
      <c r="F39" s="1226"/>
      <c r="G39" s="833"/>
      <c r="H39" s="423" t="s">
        <v>102</v>
      </c>
      <c r="I39" s="887"/>
      <c r="J39" s="887"/>
      <c r="K39" s="1208"/>
      <c r="L39" s="796"/>
      <c r="M39" s="795"/>
      <c r="N39" s="1251"/>
      <c r="O39" s="1213"/>
      <c r="P39" s="1213"/>
      <c r="Q39" s="1250"/>
      <c r="R39" s="821"/>
      <c r="S39" s="862"/>
    </row>
    <row r="40" spans="1:20" s="50" customFormat="1" ht="27.6" customHeight="1" x14ac:dyDescent="0.25">
      <c r="A40" s="826" t="s">
        <v>1039</v>
      </c>
      <c r="B40" s="1231" t="s">
        <v>1040</v>
      </c>
      <c r="C40" s="1231" t="s">
        <v>1041</v>
      </c>
      <c r="D40" s="826">
        <v>54</v>
      </c>
      <c r="E40" s="1160">
        <v>54</v>
      </c>
      <c r="F40" s="1137">
        <f>+E40/D40</f>
        <v>1</v>
      </c>
      <c r="G40" s="1085" t="s">
        <v>1042</v>
      </c>
      <c r="H40" s="453" t="s">
        <v>102</v>
      </c>
      <c r="I40" s="885">
        <v>26274996</v>
      </c>
      <c r="J40" s="885">
        <v>26274996</v>
      </c>
      <c r="K40" s="1206">
        <f>J40/I40</f>
        <v>1</v>
      </c>
      <c r="L40" s="826"/>
      <c r="M40" s="1231" t="s">
        <v>1043</v>
      </c>
      <c r="N40" s="1235">
        <v>8</v>
      </c>
      <c r="O40" s="844">
        <v>26274996</v>
      </c>
      <c r="P40" s="844">
        <f>J40</f>
        <v>26274996</v>
      </c>
      <c r="Q40" s="1215">
        <f>P40/O40</f>
        <v>1</v>
      </c>
      <c r="R40" s="826" t="s">
        <v>33</v>
      </c>
      <c r="S40" s="831" t="s">
        <v>956</v>
      </c>
    </row>
    <row r="41" spans="1:20" s="50" customFormat="1" ht="27.6" customHeight="1" x14ac:dyDescent="0.25">
      <c r="A41" s="820"/>
      <c r="B41" s="1248"/>
      <c r="C41" s="1248"/>
      <c r="D41" s="820"/>
      <c r="E41" s="1249"/>
      <c r="F41" s="1214"/>
      <c r="G41" s="1097"/>
      <c r="H41" s="453" t="s">
        <v>225</v>
      </c>
      <c r="I41" s="886"/>
      <c r="J41" s="886"/>
      <c r="K41" s="1207"/>
      <c r="L41" s="820"/>
      <c r="M41" s="1248"/>
      <c r="N41" s="1240"/>
      <c r="O41" s="845"/>
      <c r="P41" s="845"/>
      <c r="Q41" s="1197"/>
      <c r="R41" s="820"/>
      <c r="S41" s="823"/>
    </row>
    <row r="42" spans="1:20" s="50" customFormat="1" ht="27.6" customHeight="1" x14ac:dyDescent="0.25">
      <c r="A42" s="821"/>
      <c r="B42" s="1232"/>
      <c r="C42" s="1232"/>
      <c r="D42" s="821"/>
      <c r="E42" s="1161"/>
      <c r="F42" s="1201"/>
      <c r="G42" s="1086"/>
      <c r="H42" s="453" t="s">
        <v>545</v>
      </c>
      <c r="I42" s="887"/>
      <c r="J42" s="887"/>
      <c r="K42" s="1208"/>
      <c r="L42" s="821"/>
      <c r="M42" s="1232"/>
      <c r="N42" s="1236"/>
      <c r="O42" s="846"/>
      <c r="P42" s="846"/>
      <c r="Q42" s="1216"/>
      <c r="R42" s="821"/>
      <c r="S42" s="824"/>
    </row>
    <row r="43" spans="1:20" s="50" customFormat="1" ht="149.44999999999999" customHeight="1" x14ac:dyDescent="0.25">
      <c r="A43" s="826" t="s">
        <v>1044</v>
      </c>
      <c r="B43" s="191" t="s">
        <v>1045</v>
      </c>
      <c r="C43" s="191" t="s">
        <v>1046</v>
      </c>
      <c r="D43" s="310" t="s">
        <v>1047</v>
      </c>
      <c r="E43" s="311">
        <v>750</v>
      </c>
      <c r="F43" s="312">
        <v>0</v>
      </c>
      <c r="G43" s="833" t="s">
        <v>1048</v>
      </c>
      <c r="H43" s="453" t="s">
        <v>545</v>
      </c>
      <c r="I43" s="885">
        <v>47909999</v>
      </c>
      <c r="J43" s="844">
        <v>47909999</v>
      </c>
      <c r="K43" s="1206">
        <f>+J43/I43</f>
        <v>1</v>
      </c>
      <c r="L43" s="825" t="s">
        <v>1049</v>
      </c>
      <c r="M43" s="95" t="s">
        <v>1050</v>
      </c>
      <c r="N43" s="1212">
        <v>15</v>
      </c>
      <c r="O43" s="1213">
        <v>47909999</v>
      </c>
      <c r="P43" s="1213">
        <f>J43</f>
        <v>47909999</v>
      </c>
      <c r="Q43" s="1204">
        <f>+P43/O43</f>
        <v>1</v>
      </c>
      <c r="R43" s="826" t="s">
        <v>33</v>
      </c>
      <c r="S43" s="831" t="s">
        <v>956</v>
      </c>
    </row>
    <row r="44" spans="1:20" s="50" customFormat="1" ht="205.15" customHeight="1" x14ac:dyDescent="0.25">
      <c r="A44" s="820"/>
      <c r="B44" s="191" t="s">
        <v>1051</v>
      </c>
      <c r="C44" s="191" t="s">
        <v>1052</v>
      </c>
      <c r="D44" s="184" t="s">
        <v>1053</v>
      </c>
      <c r="E44" s="313">
        <v>300</v>
      </c>
      <c r="F44" s="231">
        <v>0</v>
      </c>
      <c r="G44" s="833"/>
      <c r="H44" s="1239" t="s">
        <v>225</v>
      </c>
      <c r="I44" s="886"/>
      <c r="J44" s="845"/>
      <c r="K44" s="1207"/>
      <c r="L44" s="795"/>
      <c r="M44" s="95" t="s">
        <v>1598</v>
      </c>
      <c r="N44" s="1212"/>
      <c r="O44" s="1213"/>
      <c r="P44" s="1213"/>
      <c r="Q44" s="1198"/>
      <c r="R44" s="820"/>
      <c r="S44" s="823"/>
    </row>
    <row r="45" spans="1:20" s="50" customFormat="1" ht="207" customHeight="1" x14ac:dyDescent="0.25">
      <c r="A45" s="820"/>
      <c r="B45" s="191" t="s">
        <v>1054</v>
      </c>
      <c r="C45" s="191" t="s">
        <v>1055</v>
      </c>
      <c r="D45" s="184" t="s">
        <v>1056</v>
      </c>
      <c r="E45" s="313">
        <v>100</v>
      </c>
      <c r="F45" s="231">
        <v>0</v>
      </c>
      <c r="G45" s="833"/>
      <c r="H45" s="1239"/>
      <c r="I45" s="886"/>
      <c r="J45" s="845"/>
      <c r="K45" s="1207"/>
      <c r="L45" s="795"/>
      <c r="M45" s="95" t="s">
        <v>1597</v>
      </c>
      <c r="N45" s="1212"/>
      <c r="O45" s="1213"/>
      <c r="P45" s="1213"/>
      <c r="Q45" s="1198"/>
      <c r="R45" s="820"/>
      <c r="S45" s="823"/>
    </row>
    <row r="46" spans="1:20" s="50" customFormat="1" ht="50.45" customHeight="1" x14ac:dyDescent="0.25">
      <c r="A46" s="820"/>
      <c r="B46" s="191" t="s">
        <v>1057</v>
      </c>
      <c r="C46" s="191" t="s">
        <v>1058</v>
      </c>
      <c r="D46" s="184">
        <v>1</v>
      </c>
      <c r="E46" s="314">
        <v>0</v>
      </c>
      <c r="F46" s="231">
        <v>0</v>
      </c>
      <c r="G46" s="833"/>
      <c r="H46" s="1239" t="s">
        <v>102</v>
      </c>
      <c r="I46" s="886"/>
      <c r="J46" s="845"/>
      <c r="K46" s="1207"/>
      <c r="L46" s="795"/>
      <c r="M46" s="95" t="s">
        <v>1059</v>
      </c>
      <c r="N46" s="1212"/>
      <c r="O46" s="1213"/>
      <c r="P46" s="1213"/>
      <c r="Q46" s="1198"/>
      <c r="R46" s="820"/>
      <c r="S46" s="823"/>
    </row>
    <row r="47" spans="1:20" s="50" customFormat="1" ht="70.900000000000006" customHeight="1" x14ac:dyDescent="0.25">
      <c r="A47" s="821"/>
      <c r="B47" s="191" t="s">
        <v>1060</v>
      </c>
      <c r="C47" s="191" t="s">
        <v>1061</v>
      </c>
      <c r="D47" s="184"/>
      <c r="E47" s="315"/>
      <c r="F47" s="231"/>
      <c r="G47" s="833"/>
      <c r="H47" s="1239"/>
      <c r="I47" s="887"/>
      <c r="J47" s="846"/>
      <c r="K47" s="1208"/>
      <c r="L47" s="796"/>
      <c r="M47" s="95" t="s">
        <v>1062</v>
      </c>
      <c r="N47" s="1212"/>
      <c r="O47" s="1213"/>
      <c r="P47" s="1213"/>
      <c r="Q47" s="1205"/>
      <c r="R47" s="821"/>
      <c r="S47" s="824"/>
    </row>
    <row r="48" spans="1:20" s="50" customFormat="1" ht="172.15" customHeight="1" x14ac:dyDescent="0.25">
      <c r="A48" s="826" t="s">
        <v>1063</v>
      </c>
      <c r="B48" s="191" t="s">
        <v>1064</v>
      </c>
      <c r="C48" s="191" t="s">
        <v>1065</v>
      </c>
      <c r="D48" s="184" t="s">
        <v>1066</v>
      </c>
      <c r="E48" s="313">
        <v>3</v>
      </c>
      <c r="F48" s="231">
        <v>1</v>
      </c>
      <c r="G48" s="833" t="s">
        <v>1067</v>
      </c>
      <c r="H48" s="1239" t="s">
        <v>975</v>
      </c>
      <c r="I48" s="1252">
        <v>75599999</v>
      </c>
      <c r="J48" s="1213">
        <v>75599999</v>
      </c>
      <c r="K48" s="1206">
        <f>+J48/I48</f>
        <v>1</v>
      </c>
      <c r="L48" s="825" t="s">
        <v>1068</v>
      </c>
      <c r="M48" s="95" t="s">
        <v>1069</v>
      </c>
      <c r="N48" s="1212">
        <v>16</v>
      </c>
      <c r="O48" s="1213">
        <v>75599999</v>
      </c>
      <c r="P48" s="1213">
        <f>J48</f>
        <v>75599999</v>
      </c>
      <c r="Q48" s="1204">
        <f>+P48/O48</f>
        <v>1</v>
      </c>
      <c r="R48" s="826" t="s">
        <v>33</v>
      </c>
      <c r="S48" s="831" t="s">
        <v>956</v>
      </c>
    </row>
    <row r="49" spans="1:19" s="50" customFormat="1" ht="104.25" customHeight="1" x14ac:dyDescent="0.25">
      <c r="A49" s="820"/>
      <c r="B49" s="191" t="s">
        <v>1070</v>
      </c>
      <c r="C49" s="191" t="s">
        <v>1071</v>
      </c>
      <c r="D49" s="184">
        <v>1</v>
      </c>
      <c r="E49" s="87">
        <v>1</v>
      </c>
      <c r="F49" s="231">
        <f>+E49/D49</f>
        <v>1</v>
      </c>
      <c r="G49" s="833"/>
      <c r="H49" s="1239"/>
      <c r="I49" s="1253"/>
      <c r="J49" s="1213"/>
      <c r="K49" s="1207"/>
      <c r="L49" s="795"/>
      <c r="M49" s="95" t="s">
        <v>1599</v>
      </c>
      <c r="N49" s="1212"/>
      <c r="O49" s="1213"/>
      <c r="P49" s="1213"/>
      <c r="Q49" s="1198"/>
      <c r="R49" s="820"/>
      <c r="S49" s="823"/>
    </row>
    <row r="50" spans="1:19" s="50" customFormat="1" ht="203.45" customHeight="1" x14ac:dyDescent="0.25">
      <c r="A50" s="820"/>
      <c r="B50" s="191" t="s">
        <v>1072</v>
      </c>
      <c r="C50" s="191" t="s">
        <v>1073</v>
      </c>
      <c r="D50" s="184" t="s">
        <v>1074</v>
      </c>
      <c r="E50" s="313">
        <v>622</v>
      </c>
      <c r="F50" s="231">
        <v>0</v>
      </c>
      <c r="G50" s="833"/>
      <c r="H50" s="1217" t="s">
        <v>102</v>
      </c>
      <c r="I50" s="1253"/>
      <c r="J50" s="1213"/>
      <c r="K50" s="1207"/>
      <c r="L50" s="795"/>
      <c r="M50" s="95" t="s">
        <v>1075</v>
      </c>
      <c r="N50" s="1212"/>
      <c r="O50" s="1213"/>
      <c r="P50" s="1213"/>
      <c r="Q50" s="1198"/>
      <c r="R50" s="820"/>
      <c r="S50" s="823"/>
    </row>
    <row r="51" spans="1:19" s="50" customFormat="1" ht="81.599999999999994" customHeight="1" x14ac:dyDescent="0.25">
      <c r="A51" s="820"/>
      <c r="B51" s="191" t="s">
        <v>1076</v>
      </c>
      <c r="C51" s="191" t="s">
        <v>1077</v>
      </c>
      <c r="D51" s="184" t="s">
        <v>1078</v>
      </c>
      <c r="E51" s="313">
        <v>12</v>
      </c>
      <c r="F51" s="231">
        <v>1</v>
      </c>
      <c r="G51" s="833"/>
      <c r="H51" s="1217"/>
      <c r="I51" s="1253"/>
      <c r="J51" s="1213"/>
      <c r="K51" s="1207"/>
      <c r="L51" s="795"/>
      <c r="M51" s="95" t="s">
        <v>1079</v>
      </c>
      <c r="N51" s="1212"/>
      <c r="O51" s="1213"/>
      <c r="P51" s="1213"/>
      <c r="Q51" s="1198"/>
      <c r="R51" s="820"/>
      <c r="S51" s="823"/>
    </row>
    <row r="52" spans="1:19" s="50" customFormat="1" ht="286.89999999999998" customHeight="1" x14ac:dyDescent="0.25">
      <c r="A52" s="820"/>
      <c r="B52" s="191" t="s">
        <v>1080</v>
      </c>
      <c r="C52" s="191" t="s">
        <v>1081</v>
      </c>
      <c r="D52" s="316">
        <v>1</v>
      </c>
      <c r="E52" s="317">
        <v>1</v>
      </c>
      <c r="F52" s="318">
        <f>E52/D52</f>
        <v>1</v>
      </c>
      <c r="G52" s="833"/>
      <c r="H52" s="1217" t="s">
        <v>545</v>
      </c>
      <c r="I52" s="1253"/>
      <c r="J52" s="1213"/>
      <c r="K52" s="1207"/>
      <c r="L52" s="795"/>
      <c r="M52" s="95" t="s">
        <v>1624</v>
      </c>
      <c r="N52" s="1212"/>
      <c r="O52" s="1213"/>
      <c r="P52" s="1213"/>
      <c r="Q52" s="1198"/>
      <c r="R52" s="820"/>
      <c r="S52" s="823"/>
    </row>
    <row r="53" spans="1:19" s="50" customFormat="1" ht="169.9" customHeight="1" x14ac:dyDescent="0.25">
      <c r="A53" s="821"/>
      <c r="B53" s="191" t="s">
        <v>1082</v>
      </c>
      <c r="C53" s="191" t="s">
        <v>1083</v>
      </c>
      <c r="D53" s="184">
        <v>1</v>
      </c>
      <c r="E53" s="313">
        <v>1</v>
      </c>
      <c r="F53" s="231">
        <f>+E53/D53</f>
        <v>1</v>
      </c>
      <c r="G53" s="833"/>
      <c r="H53" s="1217"/>
      <c r="I53" s="1254"/>
      <c r="J53" s="1213"/>
      <c r="K53" s="1208"/>
      <c r="L53" s="796"/>
      <c r="M53" s="95" t="s">
        <v>1084</v>
      </c>
      <c r="N53" s="1212"/>
      <c r="O53" s="1213"/>
      <c r="P53" s="1213"/>
      <c r="Q53" s="1205"/>
      <c r="R53" s="821"/>
      <c r="S53" s="824"/>
    </row>
    <row r="54" spans="1:19" s="50" customFormat="1" ht="154.9" customHeight="1" x14ac:dyDescent="0.25">
      <c r="A54" s="826" t="s">
        <v>1085</v>
      </c>
      <c r="B54" s="191" t="s">
        <v>1086</v>
      </c>
      <c r="C54" s="191" t="s">
        <v>1065</v>
      </c>
      <c r="D54" s="184" t="s">
        <v>1087</v>
      </c>
      <c r="E54" s="313">
        <v>565</v>
      </c>
      <c r="F54" s="231">
        <v>0</v>
      </c>
      <c r="G54" s="833" t="s">
        <v>1088</v>
      </c>
      <c r="H54" s="453" t="s">
        <v>545</v>
      </c>
      <c r="I54" s="844">
        <v>34136665</v>
      </c>
      <c r="J54" s="834">
        <v>34136665</v>
      </c>
      <c r="K54" s="1206">
        <f>+J54/I54</f>
        <v>1</v>
      </c>
      <c r="L54" s="825" t="s">
        <v>1089</v>
      </c>
      <c r="M54" s="95" t="s">
        <v>1090</v>
      </c>
      <c r="N54" s="1212">
        <v>8</v>
      </c>
      <c r="O54" s="1213">
        <v>34136665</v>
      </c>
      <c r="P54" s="1213">
        <f>J54</f>
        <v>34136665</v>
      </c>
      <c r="Q54" s="1204">
        <f>+P54/O54</f>
        <v>1</v>
      </c>
      <c r="R54" s="826" t="s">
        <v>33</v>
      </c>
      <c r="S54" s="831" t="s">
        <v>956</v>
      </c>
    </row>
    <row r="55" spans="1:19" s="50" customFormat="1" ht="30.6" customHeight="1" x14ac:dyDescent="0.25">
      <c r="A55" s="820"/>
      <c r="B55" s="825" t="s">
        <v>1091</v>
      </c>
      <c r="C55" s="825" t="s">
        <v>1092</v>
      </c>
      <c r="D55" s="826" t="s">
        <v>1093</v>
      </c>
      <c r="E55" s="1160">
        <v>119</v>
      </c>
      <c r="F55" s="871">
        <v>1</v>
      </c>
      <c r="G55" s="833"/>
      <c r="H55" s="1217" t="s">
        <v>975</v>
      </c>
      <c r="I55" s="845"/>
      <c r="J55" s="845"/>
      <c r="K55" s="1207"/>
      <c r="L55" s="795"/>
      <c r="M55" s="825" t="s">
        <v>1094</v>
      </c>
      <c r="N55" s="1212"/>
      <c r="O55" s="1213"/>
      <c r="P55" s="1213"/>
      <c r="Q55" s="1198"/>
      <c r="R55" s="820"/>
      <c r="S55" s="823"/>
    </row>
    <row r="56" spans="1:19" s="50" customFormat="1" ht="30.6" customHeight="1" x14ac:dyDescent="0.25">
      <c r="A56" s="820"/>
      <c r="B56" s="796"/>
      <c r="C56" s="796"/>
      <c r="D56" s="821"/>
      <c r="E56" s="1161"/>
      <c r="F56" s="1255"/>
      <c r="G56" s="833"/>
      <c r="H56" s="1217"/>
      <c r="I56" s="845"/>
      <c r="J56" s="845"/>
      <c r="K56" s="1207"/>
      <c r="L56" s="795"/>
      <c r="M56" s="796"/>
      <c r="N56" s="1212"/>
      <c r="O56" s="1213"/>
      <c r="P56" s="1213"/>
      <c r="Q56" s="1198"/>
      <c r="R56" s="820"/>
      <c r="S56" s="823"/>
    </row>
    <row r="57" spans="1:19" s="50" customFormat="1" ht="156.6" customHeight="1" x14ac:dyDescent="0.25">
      <c r="A57" s="821"/>
      <c r="B57" s="191" t="s">
        <v>1095</v>
      </c>
      <c r="C57" s="191" t="s">
        <v>1096</v>
      </c>
      <c r="D57" s="184" t="s">
        <v>1097</v>
      </c>
      <c r="E57" s="313">
        <v>37</v>
      </c>
      <c r="F57" s="231">
        <v>1</v>
      </c>
      <c r="G57" s="833"/>
      <c r="H57" s="423" t="s">
        <v>975</v>
      </c>
      <c r="I57" s="846"/>
      <c r="J57" s="846"/>
      <c r="K57" s="1208"/>
      <c r="L57" s="796"/>
      <c r="M57" s="95" t="s">
        <v>1098</v>
      </c>
      <c r="N57" s="1212"/>
      <c r="O57" s="1213"/>
      <c r="P57" s="1213"/>
      <c r="Q57" s="1205"/>
      <c r="R57" s="821"/>
      <c r="S57" s="824"/>
    </row>
    <row r="58" spans="1:19" s="50" customFormat="1" ht="147" customHeight="1" x14ac:dyDescent="0.25">
      <c r="A58" s="826" t="s">
        <v>1099</v>
      </c>
      <c r="B58" s="825" t="s">
        <v>1100</v>
      </c>
      <c r="C58" s="825" t="s">
        <v>1101</v>
      </c>
      <c r="D58" s="826">
        <v>1</v>
      </c>
      <c r="E58" s="879">
        <v>1</v>
      </c>
      <c r="F58" s="1137">
        <f>+E58/D58</f>
        <v>1</v>
      </c>
      <c r="G58" s="833" t="s">
        <v>1102</v>
      </c>
      <c r="H58" s="453" t="s">
        <v>975</v>
      </c>
      <c r="I58" s="844">
        <v>262601359</v>
      </c>
      <c r="J58" s="844">
        <v>262601359</v>
      </c>
      <c r="K58" s="1206">
        <f>+J58/I58</f>
        <v>1</v>
      </c>
      <c r="L58" s="825" t="s">
        <v>1103</v>
      </c>
      <c r="M58" s="825" t="s">
        <v>1104</v>
      </c>
      <c r="N58" s="1212">
        <v>24</v>
      </c>
      <c r="O58" s="1213">
        <v>262601359</v>
      </c>
      <c r="P58" s="1213">
        <f>J58</f>
        <v>262601359</v>
      </c>
      <c r="Q58" s="1245">
        <f>+P58/O58</f>
        <v>1</v>
      </c>
      <c r="R58" s="826" t="s">
        <v>33</v>
      </c>
      <c r="S58" s="862" t="s">
        <v>956</v>
      </c>
    </row>
    <row r="59" spans="1:19" s="50" customFormat="1" ht="147" customHeight="1" x14ac:dyDescent="0.25">
      <c r="A59" s="820"/>
      <c r="B59" s="796"/>
      <c r="C59" s="796"/>
      <c r="D59" s="821"/>
      <c r="E59" s="881"/>
      <c r="F59" s="1201"/>
      <c r="G59" s="833"/>
      <c r="H59" s="453" t="s">
        <v>102</v>
      </c>
      <c r="I59" s="845"/>
      <c r="J59" s="845"/>
      <c r="K59" s="1207"/>
      <c r="L59" s="795"/>
      <c r="M59" s="796"/>
      <c r="N59" s="1212"/>
      <c r="O59" s="1213"/>
      <c r="P59" s="1213"/>
      <c r="Q59" s="1246"/>
      <c r="R59" s="820"/>
      <c r="S59" s="862"/>
    </row>
    <row r="60" spans="1:19" s="50" customFormat="1" ht="237" customHeight="1" x14ac:dyDescent="0.25">
      <c r="A60" s="821"/>
      <c r="B60" s="191" t="s">
        <v>1105</v>
      </c>
      <c r="C60" s="191" t="s">
        <v>566</v>
      </c>
      <c r="D60" s="184">
        <v>12</v>
      </c>
      <c r="E60" s="313">
        <v>12</v>
      </c>
      <c r="F60" s="186">
        <f>+E60/D60</f>
        <v>1</v>
      </c>
      <c r="G60" s="833"/>
      <c r="H60" s="423" t="s">
        <v>30</v>
      </c>
      <c r="I60" s="846"/>
      <c r="J60" s="846"/>
      <c r="K60" s="1208"/>
      <c r="L60" s="796"/>
      <c r="M60" s="95" t="s">
        <v>1106</v>
      </c>
      <c r="N60" s="1212"/>
      <c r="O60" s="1213"/>
      <c r="P60" s="1213"/>
      <c r="Q60" s="1247"/>
      <c r="R60" s="821"/>
      <c r="S60" s="862"/>
    </row>
    <row r="61" spans="1:19" s="50" customFormat="1" ht="48" customHeight="1" x14ac:dyDescent="0.25">
      <c r="A61" s="826" t="s">
        <v>1107</v>
      </c>
      <c r="B61" s="825" t="s">
        <v>1108</v>
      </c>
      <c r="C61" s="825" t="s">
        <v>1019</v>
      </c>
      <c r="D61" s="826">
        <v>1</v>
      </c>
      <c r="E61" s="1210">
        <v>1</v>
      </c>
      <c r="F61" s="1137">
        <f>+E61/D61</f>
        <v>1</v>
      </c>
      <c r="G61" s="825" t="s">
        <v>1109</v>
      </c>
      <c r="H61" s="453" t="s">
        <v>225</v>
      </c>
      <c r="I61" s="844">
        <v>195339233</v>
      </c>
      <c r="J61" s="844">
        <v>195339233</v>
      </c>
      <c r="K61" s="319"/>
      <c r="L61" s="825" t="s">
        <v>1110</v>
      </c>
      <c r="M61" s="825" t="s">
        <v>1111</v>
      </c>
      <c r="N61" s="1212">
        <v>33</v>
      </c>
      <c r="O61" s="1213">
        <v>195339233</v>
      </c>
      <c r="P61" s="1213">
        <f>J61</f>
        <v>195339233</v>
      </c>
      <c r="Q61" s="1257">
        <f>+P61/O61</f>
        <v>1</v>
      </c>
      <c r="R61" s="826" t="s">
        <v>33</v>
      </c>
      <c r="S61" s="862" t="s">
        <v>956</v>
      </c>
    </row>
    <row r="62" spans="1:19" s="50" customFormat="1" ht="48" customHeight="1" x14ac:dyDescent="0.25">
      <c r="A62" s="820"/>
      <c r="B62" s="795"/>
      <c r="C62" s="795"/>
      <c r="D62" s="820"/>
      <c r="E62" s="1256"/>
      <c r="F62" s="1214"/>
      <c r="G62" s="795"/>
      <c r="H62" s="453" t="s">
        <v>545</v>
      </c>
      <c r="I62" s="845"/>
      <c r="J62" s="845"/>
      <c r="K62" s="320">
        <f>+J61/I61</f>
        <v>1</v>
      </c>
      <c r="L62" s="795"/>
      <c r="M62" s="795"/>
      <c r="N62" s="1212"/>
      <c r="O62" s="1213"/>
      <c r="P62" s="1213"/>
      <c r="Q62" s="1258"/>
      <c r="R62" s="820"/>
      <c r="S62" s="862"/>
    </row>
    <row r="63" spans="1:19" s="50" customFormat="1" ht="48" customHeight="1" x14ac:dyDescent="0.25">
      <c r="A63" s="821"/>
      <c r="B63" s="796"/>
      <c r="C63" s="796"/>
      <c r="D63" s="821"/>
      <c r="E63" s="1211"/>
      <c r="F63" s="1201"/>
      <c r="G63" s="796"/>
      <c r="H63" s="453" t="s">
        <v>102</v>
      </c>
      <c r="I63" s="846"/>
      <c r="J63" s="846"/>
      <c r="K63" s="321"/>
      <c r="L63" s="796"/>
      <c r="M63" s="796"/>
      <c r="N63" s="1212"/>
      <c r="O63" s="1213"/>
      <c r="P63" s="1213"/>
      <c r="Q63" s="1259"/>
      <c r="R63" s="821"/>
      <c r="S63" s="862"/>
    </row>
    <row r="64" spans="1:19" s="50" customFormat="1" ht="66" customHeight="1" x14ac:dyDescent="0.25">
      <c r="A64" s="826" t="s">
        <v>1112</v>
      </c>
      <c r="B64" s="191" t="s">
        <v>1113</v>
      </c>
      <c r="C64" s="191" t="s">
        <v>1114</v>
      </c>
      <c r="D64" s="65">
        <v>0.4</v>
      </c>
      <c r="E64" s="66">
        <v>0.4</v>
      </c>
      <c r="F64" s="186">
        <v>1</v>
      </c>
      <c r="G64" s="833" t="s">
        <v>1115</v>
      </c>
      <c r="H64" s="453" t="s">
        <v>545</v>
      </c>
      <c r="I64" s="844">
        <v>169533328</v>
      </c>
      <c r="J64" s="844">
        <v>169533328</v>
      </c>
      <c r="K64" s="1206">
        <f>+J64/I64</f>
        <v>1</v>
      </c>
      <c r="L64" s="825" t="s">
        <v>1116</v>
      </c>
      <c r="M64" s="301" t="s">
        <v>1117</v>
      </c>
      <c r="N64" s="1212">
        <v>36</v>
      </c>
      <c r="O64" s="1213">
        <v>169533328</v>
      </c>
      <c r="P64" s="1213">
        <f>J64</f>
        <v>169533328</v>
      </c>
      <c r="Q64" s="1260">
        <f>+P64/O64</f>
        <v>1</v>
      </c>
      <c r="R64" s="826" t="s">
        <v>33</v>
      </c>
      <c r="S64" s="831" t="s">
        <v>956</v>
      </c>
    </row>
    <row r="65" spans="1:19" s="50" customFormat="1" ht="71.25" customHeight="1" x14ac:dyDescent="0.25">
      <c r="A65" s="820"/>
      <c r="B65" s="191" t="s">
        <v>1118</v>
      </c>
      <c r="C65" s="191" t="s">
        <v>1119</v>
      </c>
      <c r="D65" s="184">
        <v>1</v>
      </c>
      <c r="E65" s="87">
        <v>1</v>
      </c>
      <c r="F65" s="186">
        <f t="shared" ref="F65:F70" si="1">+E65/D65</f>
        <v>1</v>
      </c>
      <c r="G65" s="833"/>
      <c r="H65" s="453" t="s">
        <v>975</v>
      </c>
      <c r="I65" s="845"/>
      <c r="J65" s="845"/>
      <c r="K65" s="1207"/>
      <c r="L65" s="795"/>
      <c r="M65" s="322" t="s">
        <v>1120</v>
      </c>
      <c r="N65" s="1212"/>
      <c r="O65" s="1213"/>
      <c r="P65" s="1213"/>
      <c r="Q65" s="1260"/>
      <c r="R65" s="820"/>
      <c r="S65" s="823"/>
    </row>
    <row r="66" spans="1:19" s="50" customFormat="1" ht="72.599999999999994" customHeight="1" x14ac:dyDescent="0.25">
      <c r="A66" s="820"/>
      <c r="B66" s="191" t="s">
        <v>1121</v>
      </c>
      <c r="C66" s="191" t="s">
        <v>1122</v>
      </c>
      <c r="D66" s="184">
        <v>3</v>
      </c>
      <c r="E66" s="66">
        <v>3</v>
      </c>
      <c r="F66" s="186">
        <f t="shared" si="1"/>
        <v>1</v>
      </c>
      <c r="G66" s="833"/>
      <c r="H66" s="453" t="s">
        <v>102</v>
      </c>
      <c r="I66" s="845"/>
      <c r="J66" s="845"/>
      <c r="K66" s="1207"/>
      <c r="L66" s="795"/>
      <c r="M66" s="301" t="s">
        <v>1600</v>
      </c>
      <c r="N66" s="1212"/>
      <c r="O66" s="1213"/>
      <c r="P66" s="1213"/>
      <c r="Q66" s="1260"/>
      <c r="R66" s="820"/>
      <c r="S66" s="823"/>
    </row>
    <row r="67" spans="1:19" s="50" customFormat="1" ht="226.15" customHeight="1" x14ac:dyDescent="0.25">
      <c r="A67" s="821"/>
      <c r="B67" s="191" t="s">
        <v>1123</v>
      </c>
      <c r="C67" s="191" t="s">
        <v>1124</v>
      </c>
      <c r="D67" s="194">
        <v>1</v>
      </c>
      <c r="E67" s="204">
        <v>1</v>
      </c>
      <c r="F67" s="186">
        <f t="shared" si="1"/>
        <v>1</v>
      </c>
      <c r="G67" s="833"/>
      <c r="H67" s="453" t="s">
        <v>225</v>
      </c>
      <c r="I67" s="846"/>
      <c r="J67" s="846"/>
      <c r="K67" s="1208"/>
      <c r="L67" s="796"/>
      <c r="M67" s="301" t="s">
        <v>1125</v>
      </c>
      <c r="N67" s="1212"/>
      <c r="O67" s="1213"/>
      <c r="P67" s="1213"/>
      <c r="Q67" s="1260"/>
      <c r="R67" s="821"/>
      <c r="S67" s="824"/>
    </row>
    <row r="68" spans="1:19" s="50" customFormat="1" ht="44.45" customHeight="1" x14ac:dyDescent="0.25">
      <c r="A68" s="820" t="s">
        <v>1126</v>
      </c>
      <c r="B68" s="191" t="s">
        <v>1127</v>
      </c>
      <c r="C68" s="191" t="s">
        <v>1128</v>
      </c>
      <c r="D68" s="184">
        <v>1</v>
      </c>
      <c r="E68" s="66">
        <v>1</v>
      </c>
      <c r="F68" s="186">
        <f t="shared" si="1"/>
        <v>1</v>
      </c>
      <c r="G68" s="833" t="s">
        <v>1129</v>
      </c>
      <c r="H68" s="423" t="s">
        <v>975</v>
      </c>
      <c r="I68" s="844">
        <v>8000000</v>
      </c>
      <c r="J68" s="845">
        <v>8000000</v>
      </c>
      <c r="K68" s="1207">
        <f>+J68/I68</f>
        <v>1</v>
      </c>
      <c r="L68" s="795"/>
      <c r="M68" s="301" t="s">
        <v>1130</v>
      </c>
      <c r="N68" s="1242">
        <v>7</v>
      </c>
      <c r="O68" s="845">
        <v>8000000</v>
      </c>
      <c r="P68" s="845">
        <f>J68</f>
        <v>8000000</v>
      </c>
      <c r="Q68" s="1258">
        <f>+P68/O68</f>
        <v>1</v>
      </c>
      <c r="R68" s="820" t="s">
        <v>33</v>
      </c>
      <c r="S68" s="823" t="s">
        <v>956</v>
      </c>
    </row>
    <row r="69" spans="1:19" s="50" customFormat="1" ht="83.45" customHeight="1" x14ac:dyDescent="0.25">
      <c r="A69" s="821"/>
      <c r="B69" s="191" t="s">
        <v>1131</v>
      </c>
      <c r="C69" s="191" t="s">
        <v>1132</v>
      </c>
      <c r="D69" s="184">
        <v>125</v>
      </c>
      <c r="E69" s="87">
        <v>125</v>
      </c>
      <c r="F69" s="186">
        <f t="shared" si="1"/>
        <v>1</v>
      </c>
      <c r="G69" s="833"/>
      <c r="H69" s="423" t="s">
        <v>545</v>
      </c>
      <c r="I69" s="846"/>
      <c r="J69" s="846"/>
      <c r="K69" s="1208"/>
      <c r="L69" s="796"/>
      <c r="M69" s="301" t="s">
        <v>1133</v>
      </c>
      <c r="N69" s="1251"/>
      <c r="O69" s="846"/>
      <c r="P69" s="846"/>
      <c r="Q69" s="1259"/>
      <c r="R69" s="821"/>
      <c r="S69" s="824"/>
    </row>
    <row r="70" spans="1:19" s="50" customFormat="1" ht="44.45" customHeight="1" x14ac:dyDescent="0.25">
      <c r="A70" s="826" t="s">
        <v>1134</v>
      </c>
      <c r="B70" s="825" t="s">
        <v>1135</v>
      </c>
      <c r="C70" s="825" t="s">
        <v>1136</v>
      </c>
      <c r="D70" s="826">
        <v>5</v>
      </c>
      <c r="E70" s="1210">
        <v>5</v>
      </c>
      <c r="F70" s="1137">
        <f t="shared" si="1"/>
        <v>1</v>
      </c>
      <c r="G70" s="825" t="s">
        <v>1137</v>
      </c>
      <c r="H70" s="423" t="s">
        <v>975</v>
      </c>
      <c r="I70" s="844">
        <v>410049997</v>
      </c>
      <c r="J70" s="844">
        <v>410049997</v>
      </c>
      <c r="K70" s="1206">
        <f>+J70/I70</f>
        <v>1</v>
      </c>
      <c r="L70" s="825" t="s">
        <v>1138</v>
      </c>
      <c r="M70" s="825" t="s">
        <v>1139</v>
      </c>
      <c r="N70" s="1209">
        <v>20</v>
      </c>
      <c r="O70" s="844">
        <v>410049997</v>
      </c>
      <c r="P70" s="844">
        <f>J70</f>
        <v>410049997</v>
      </c>
      <c r="Q70" s="1257">
        <f>+P70/O70</f>
        <v>1</v>
      </c>
      <c r="R70" s="826" t="s">
        <v>33</v>
      </c>
      <c r="S70" s="831" t="s">
        <v>956</v>
      </c>
    </row>
    <row r="71" spans="1:19" s="50" customFormat="1" ht="44.45" customHeight="1" x14ac:dyDescent="0.25">
      <c r="A71" s="820"/>
      <c r="B71" s="795"/>
      <c r="C71" s="795"/>
      <c r="D71" s="820"/>
      <c r="E71" s="1256"/>
      <c r="F71" s="1214"/>
      <c r="G71" s="795"/>
      <c r="H71" s="1239" t="s">
        <v>545</v>
      </c>
      <c r="I71" s="845"/>
      <c r="J71" s="845"/>
      <c r="K71" s="1207"/>
      <c r="L71" s="795"/>
      <c r="M71" s="795"/>
      <c r="N71" s="1203"/>
      <c r="O71" s="845"/>
      <c r="P71" s="845"/>
      <c r="Q71" s="1258"/>
      <c r="R71" s="820"/>
      <c r="S71" s="823"/>
    </row>
    <row r="72" spans="1:19" s="50" customFormat="1" ht="44.45" customHeight="1" x14ac:dyDescent="0.25">
      <c r="A72" s="820"/>
      <c r="B72" s="795"/>
      <c r="C72" s="795"/>
      <c r="D72" s="820"/>
      <c r="E72" s="1256"/>
      <c r="F72" s="1214"/>
      <c r="G72" s="795"/>
      <c r="H72" s="1239"/>
      <c r="I72" s="845"/>
      <c r="J72" s="845"/>
      <c r="K72" s="1207"/>
      <c r="L72" s="795"/>
      <c r="M72" s="795"/>
      <c r="N72" s="1203"/>
      <c r="O72" s="845"/>
      <c r="P72" s="845"/>
      <c r="Q72" s="1258"/>
      <c r="R72" s="820"/>
      <c r="S72" s="823"/>
    </row>
    <row r="73" spans="1:19" s="50" customFormat="1" ht="44.45" customHeight="1" x14ac:dyDescent="0.25">
      <c r="A73" s="821"/>
      <c r="B73" s="796"/>
      <c r="C73" s="796"/>
      <c r="D73" s="821"/>
      <c r="E73" s="1211"/>
      <c r="F73" s="1201"/>
      <c r="G73" s="796"/>
      <c r="H73" s="1239"/>
      <c r="I73" s="846"/>
      <c r="J73" s="846"/>
      <c r="K73" s="1208"/>
      <c r="L73" s="796"/>
      <c r="M73" s="796"/>
      <c r="N73" s="917"/>
      <c r="O73" s="846"/>
      <c r="P73" s="846"/>
      <c r="Q73" s="1259"/>
      <c r="R73" s="821"/>
      <c r="S73" s="824"/>
    </row>
    <row r="74" spans="1:19" s="50" customFormat="1" ht="90" customHeight="1" x14ac:dyDescent="0.25">
      <c r="A74" s="826" t="s">
        <v>1140</v>
      </c>
      <c r="B74" s="825" t="s">
        <v>1141</v>
      </c>
      <c r="C74" s="825" t="s">
        <v>1142</v>
      </c>
      <c r="D74" s="826">
        <v>1</v>
      </c>
      <c r="E74" s="1210">
        <v>1</v>
      </c>
      <c r="F74" s="1137">
        <f>+E74/D74</f>
        <v>1</v>
      </c>
      <c r="G74" s="833" t="s">
        <v>1143</v>
      </c>
      <c r="H74" s="423" t="s">
        <v>102</v>
      </c>
      <c r="I74" s="844">
        <v>76436666</v>
      </c>
      <c r="J74" s="844">
        <v>76436666</v>
      </c>
      <c r="K74" s="1206">
        <f>+J74/I74</f>
        <v>1</v>
      </c>
      <c r="L74" s="825" t="s">
        <v>1144</v>
      </c>
      <c r="M74" s="825" t="s">
        <v>1145</v>
      </c>
      <c r="N74" s="1209">
        <v>16</v>
      </c>
      <c r="O74" s="844">
        <v>76436666</v>
      </c>
      <c r="P74" s="844">
        <f>J74</f>
        <v>76436666</v>
      </c>
      <c r="Q74" s="1257">
        <f>+P74/O74</f>
        <v>1</v>
      </c>
      <c r="R74" s="826" t="s">
        <v>33</v>
      </c>
      <c r="S74" s="862" t="s">
        <v>956</v>
      </c>
    </row>
    <row r="75" spans="1:19" s="50" customFormat="1" ht="90" customHeight="1" x14ac:dyDescent="0.25">
      <c r="A75" s="820"/>
      <c r="B75" s="796"/>
      <c r="C75" s="796"/>
      <c r="D75" s="821"/>
      <c r="E75" s="1211"/>
      <c r="F75" s="1201"/>
      <c r="G75" s="833"/>
      <c r="H75" s="423" t="s">
        <v>975</v>
      </c>
      <c r="I75" s="845"/>
      <c r="J75" s="845"/>
      <c r="K75" s="1207"/>
      <c r="L75" s="795"/>
      <c r="M75" s="795"/>
      <c r="N75" s="1203"/>
      <c r="O75" s="845"/>
      <c r="P75" s="845"/>
      <c r="Q75" s="1258"/>
      <c r="R75" s="820"/>
      <c r="S75" s="862"/>
    </row>
    <row r="76" spans="1:19" s="50" customFormat="1" ht="114.6" customHeight="1" x14ac:dyDescent="0.25">
      <c r="A76" s="821"/>
      <c r="B76" s="191" t="s">
        <v>1146</v>
      </c>
      <c r="C76" s="191" t="s">
        <v>1147</v>
      </c>
      <c r="D76" s="184">
        <v>3</v>
      </c>
      <c r="E76" s="204">
        <v>3</v>
      </c>
      <c r="F76" s="186">
        <f>+E76/D76</f>
        <v>1</v>
      </c>
      <c r="G76" s="833"/>
      <c r="H76" s="423" t="s">
        <v>545</v>
      </c>
      <c r="I76" s="846"/>
      <c r="J76" s="846"/>
      <c r="K76" s="1208"/>
      <c r="L76" s="796"/>
      <c r="M76" s="301" t="s">
        <v>1148</v>
      </c>
      <c r="N76" s="917"/>
      <c r="O76" s="846"/>
      <c r="P76" s="846"/>
      <c r="Q76" s="1259"/>
      <c r="R76" s="821"/>
      <c r="S76" s="862"/>
    </row>
    <row r="77" spans="1:19" s="50" customFormat="1" ht="65.45" customHeight="1" x14ac:dyDescent="0.25">
      <c r="A77" s="826" t="s">
        <v>1149</v>
      </c>
      <c r="B77" s="825" t="s">
        <v>1150</v>
      </c>
      <c r="C77" s="825" t="s">
        <v>1151</v>
      </c>
      <c r="D77" s="826">
        <v>1</v>
      </c>
      <c r="E77" s="879">
        <v>1</v>
      </c>
      <c r="F77" s="1137">
        <f>+E77/D77</f>
        <v>1</v>
      </c>
      <c r="G77" s="825" t="s">
        <v>1152</v>
      </c>
      <c r="H77" s="423" t="s">
        <v>545</v>
      </c>
      <c r="I77" s="844">
        <v>1454433657</v>
      </c>
      <c r="J77" s="844">
        <v>1454433657</v>
      </c>
      <c r="K77" s="1206">
        <f>+J77/I77</f>
        <v>1</v>
      </c>
      <c r="L77" s="825" t="s">
        <v>1153</v>
      </c>
      <c r="M77" s="825" t="s">
        <v>1154</v>
      </c>
      <c r="N77" s="1209">
        <v>103</v>
      </c>
      <c r="O77" s="844">
        <v>1454433657</v>
      </c>
      <c r="P77" s="844">
        <f>J77</f>
        <v>1454433657</v>
      </c>
      <c r="Q77" s="1243">
        <f>+P77/O77</f>
        <v>1</v>
      </c>
      <c r="R77" s="826" t="s">
        <v>33</v>
      </c>
      <c r="S77" s="831" t="s">
        <v>956</v>
      </c>
    </row>
    <row r="78" spans="1:19" s="50" customFormat="1" ht="65.45" customHeight="1" x14ac:dyDescent="0.25">
      <c r="A78" s="820"/>
      <c r="B78" s="795"/>
      <c r="C78" s="795"/>
      <c r="D78" s="820"/>
      <c r="E78" s="880"/>
      <c r="F78" s="1214"/>
      <c r="G78" s="795"/>
      <c r="H78" s="1239" t="s">
        <v>225</v>
      </c>
      <c r="I78" s="845"/>
      <c r="J78" s="845"/>
      <c r="K78" s="1207"/>
      <c r="L78" s="795"/>
      <c r="M78" s="795"/>
      <c r="N78" s="1203"/>
      <c r="O78" s="845"/>
      <c r="P78" s="845"/>
      <c r="Q78" s="1244"/>
      <c r="R78" s="820"/>
      <c r="S78" s="823"/>
    </row>
    <row r="79" spans="1:19" s="50" customFormat="1" ht="65.45" customHeight="1" x14ac:dyDescent="0.25">
      <c r="A79" s="820"/>
      <c r="B79" s="796"/>
      <c r="C79" s="796"/>
      <c r="D79" s="821"/>
      <c r="E79" s="881"/>
      <c r="F79" s="1201"/>
      <c r="G79" s="795"/>
      <c r="H79" s="1239"/>
      <c r="I79" s="845"/>
      <c r="J79" s="845"/>
      <c r="K79" s="1207"/>
      <c r="L79" s="795"/>
      <c r="M79" s="796"/>
      <c r="N79" s="1203"/>
      <c r="O79" s="845"/>
      <c r="P79" s="845"/>
      <c r="Q79" s="1244"/>
      <c r="R79" s="820"/>
      <c r="S79" s="823"/>
    </row>
    <row r="80" spans="1:19" s="50" customFormat="1" ht="126.6" customHeight="1" x14ac:dyDescent="0.25">
      <c r="A80" s="820"/>
      <c r="B80" s="825" t="s">
        <v>1155</v>
      </c>
      <c r="C80" s="825" t="s">
        <v>1156</v>
      </c>
      <c r="D80" s="826">
        <v>3</v>
      </c>
      <c r="E80" s="1210">
        <v>3</v>
      </c>
      <c r="F80" s="1137">
        <f>+E80/D80</f>
        <v>1</v>
      </c>
      <c r="G80" s="795"/>
      <c r="H80" s="1239" t="s">
        <v>975</v>
      </c>
      <c r="I80" s="845"/>
      <c r="J80" s="845"/>
      <c r="K80" s="1207"/>
      <c r="L80" s="795"/>
      <c r="M80" s="825" t="s">
        <v>1157</v>
      </c>
      <c r="N80" s="1203"/>
      <c r="O80" s="845"/>
      <c r="P80" s="845"/>
      <c r="Q80" s="1244"/>
      <c r="R80" s="820"/>
      <c r="S80" s="823"/>
    </row>
    <row r="81" spans="1:19" s="50" customFormat="1" ht="126.6" customHeight="1" x14ac:dyDescent="0.25">
      <c r="A81" s="821"/>
      <c r="B81" s="796"/>
      <c r="C81" s="796"/>
      <c r="D81" s="821"/>
      <c r="E81" s="1211"/>
      <c r="F81" s="1201"/>
      <c r="G81" s="796"/>
      <c r="H81" s="1239"/>
      <c r="I81" s="846"/>
      <c r="J81" s="846"/>
      <c r="K81" s="1208"/>
      <c r="L81" s="796"/>
      <c r="M81" s="795"/>
      <c r="N81" s="917"/>
      <c r="O81" s="846"/>
      <c r="P81" s="846"/>
      <c r="Q81" s="1250"/>
      <c r="R81" s="821"/>
      <c r="S81" s="824"/>
    </row>
    <row r="82" spans="1:19" s="50" customFormat="1" ht="105" customHeight="1" x14ac:dyDescent="0.25">
      <c r="A82" s="826" t="s">
        <v>1158</v>
      </c>
      <c r="B82" s="825" t="s">
        <v>1159</v>
      </c>
      <c r="C82" s="825" t="s">
        <v>1160</v>
      </c>
      <c r="D82" s="1115">
        <v>200</v>
      </c>
      <c r="E82" s="1210">
        <v>200</v>
      </c>
      <c r="F82" s="1137">
        <f>+E82/D82</f>
        <v>1</v>
      </c>
      <c r="G82" s="833" t="s">
        <v>1161</v>
      </c>
      <c r="H82" s="423" t="s">
        <v>975</v>
      </c>
      <c r="I82" s="844">
        <v>5304988060</v>
      </c>
      <c r="J82" s="844">
        <v>4942197737</v>
      </c>
      <c r="K82" s="1206">
        <f>+J82/I82</f>
        <v>0.93161335729754691</v>
      </c>
      <c r="L82" s="825" t="s">
        <v>1162</v>
      </c>
      <c r="M82" s="825" t="s">
        <v>1163</v>
      </c>
      <c r="N82" s="1209">
        <v>40</v>
      </c>
      <c r="O82" s="844">
        <v>4942197737</v>
      </c>
      <c r="P82" s="844">
        <f>J82</f>
        <v>4942197737</v>
      </c>
      <c r="Q82" s="1243">
        <f>+P82/O82</f>
        <v>1</v>
      </c>
      <c r="R82" s="826" t="s">
        <v>1164</v>
      </c>
      <c r="S82" s="831" t="s">
        <v>956</v>
      </c>
    </row>
    <row r="83" spans="1:19" s="50" customFormat="1" ht="105" customHeight="1" x14ac:dyDescent="0.25">
      <c r="A83" s="820"/>
      <c r="B83" s="796"/>
      <c r="C83" s="796"/>
      <c r="D83" s="1099"/>
      <c r="E83" s="1211"/>
      <c r="F83" s="1201"/>
      <c r="G83" s="833"/>
      <c r="H83" s="423" t="s">
        <v>975</v>
      </c>
      <c r="I83" s="845"/>
      <c r="J83" s="845"/>
      <c r="K83" s="1207"/>
      <c r="L83" s="795"/>
      <c r="M83" s="795"/>
      <c r="N83" s="1203"/>
      <c r="O83" s="845"/>
      <c r="P83" s="845"/>
      <c r="Q83" s="1244"/>
      <c r="R83" s="820"/>
      <c r="S83" s="823"/>
    </row>
    <row r="84" spans="1:19" s="50" customFormat="1" ht="28.9" customHeight="1" x14ac:dyDescent="0.25">
      <c r="A84" s="820"/>
      <c r="B84" s="825" t="s">
        <v>1165</v>
      </c>
      <c r="C84" s="825" t="s">
        <v>1166</v>
      </c>
      <c r="D84" s="826">
        <v>5</v>
      </c>
      <c r="E84" s="1210">
        <v>5</v>
      </c>
      <c r="F84" s="1137">
        <f>+E84/D84</f>
        <v>1</v>
      </c>
      <c r="G84" s="833"/>
      <c r="H84" s="453" t="s">
        <v>225</v>
      </c>
      <c r="I84" s="845"/>
      <c r="J84" s="845"/>
      <c r="K84" s="1207"/>
      <c r="L84" s="795"/>
      <c r="M84" s="825" t="s">
        <v>1167</v>
      </c>
      <c r="N84" s="1203"/>
      <c r="O84" s="845"/>
      <c r="P84" s="845"/>
      <c r="Q84" s="1244"/>
      <c r="R84" s="820"/>
      <c r="S84" s="823"/>
    </row>
    <row r="85" spans="1:19" s="50" customFormat="1" ht="28.9" customHeight="1" x14ac:dyDescent="0.25">
      <c r="A85" s="820"/>
      <c r="B85" s="795"/>
      <c r="C85" s="795"/>
      <c r="D85" s="820"/>
      <c r="E85" s="1256"/>
      <c r="F85" s="1214"/>
      <c r="G85" s="833"/>
      <c r="H85" s="453" t="s">
        <v>102</v>
      </c>
      <c r="I85" s="845"/>
      <c r="J85" s="845"/>
      <c r="K85" s="1207"/>
      <c r="L85" s="795"/>
      <c r="M85" s="795"/>
      <c r="N85" s="1203"/>
      <c r="O85" s="845"/>
      <c r="P85" s="845"/>
      <c r="Q85" s="1244"/>
      <c r="R85" s="820"/>
      <c r="S85" s="823"/>
    </row>
    <row r="86" spans="1:19" s="50" customFormat="1" ht="28.9" customHeight="1" x14ac:dyDescent="0.25">
      <c r="A86" s="821"/>
      <c r="B86" s="796"/>
      <c r="C86" s="796"/>
      <c r="D86" s="821"/>
      <c r="E86" s="1211"/>
      <c r="F86" s="1201"/>
      <c r="G86" s="833"/>
      <c r="H86" s="423" t="s">
        <v>1168</v>
      </c>
      <c r="I86" s="846"/>
      <c r="J86" s="846"/>
      <c r="K86" s="1208"/>
      <c r="L86" s="796"/>
      <c r="M86" s="796"/>
      <c r="N86" s="917"/>
      <c r="O86" s="846"/>
      <c r="P86" s="846"/>
      <c r="Q86" s="1250"/>
      <c r="R86" s="821"/>
      <c r="S86" s="824"/>
    </row>
    <row r="87" spans="1:19" s="50" customFormat="1" ht="63.6" customHeight="1" x14ac:dyDescent="0.25">
      <c r="A87" s="826" t="s">
        <v>1169</v>
      </c>
      <c r="B87" s="825" t="s">
        <v>1170</v>
      </c>
      <c r="C87" s="825" t="s">
        <v>814</v>
      </c>
      <c r="D87" s="826">
        <v>1</v>
      </c>
      <c r="E87" s="1199">
        <v>1</v>
      </c>
      <c r="F87" s="1137">
        <f>+E87/D87</f>
        <v>1</v>
      </c>
      <c r="G87" s="825" t="s">
        <v>1171</v>
      </c>
      <c r="H87" s="453" t="s">
        <v>545</v>
      </c>
      <c r="I87" s="844">
        <v>183312330</v>
      </c>
      <c r="J87" s="844">
        <v>183312330</v>
      </c>
      <c r="K87" s="1206">
        <f>+J87/I87</f>
        <v>1</v>
      </c>
      <c r="L87" s="825" t="s">
        <v>1172</v>
      </c>
      <c r="M87" s="825" t="s">
        <v>1173</v>
      </c>
      <c r="N87" s="1209">
        <v>17</v>
      </c>
      <c r="O87" s="844">
        <v>183312330</v>
      </c>
      <c r="P87" s="844">
        <f>J87</f>
        <v>183312330</v>
      </c>
      <c r="Q87" s="1243">
        <f>+P87/O87</f>
        <v>1</v>
      </c>
      <c r="R87" s="826" t="s">
        <v>33</v>
      </c>
      <c r="S87" s="831" t="s">
        <v>956</v>
      </c>
    </row>
    <row r="88" spans="1:19" s="50" customFormat="1" ht="63.6" customHeight="1" x14ac:dyDescent="0.25">
      <c r="A88" s="820"/>
      <c r="B88" s="795"/>
      <c r="C88" s="795"/>
      <c r="D88" s="820"/>
      <c r="E88" s="1195"/>
      <c r="F88" s="1214"/>
      <c r="G88" s="795"/>
      <c r="H88" s="453" t="s">
        <v>102</v>
      </c>
      <c r="I88" s="845"/>
      <c r="J88" s="845"/>
      <c r="K88" s="1207"/>
      <c r="L88" s="795"/>
      <c r="M88" s="795"/>
      <c r="N88" s="1203"/>
      <c r="O88" s="845"/>
      <c r="P88" s="845"/>
      <c r="Q88" s="1244"/>
      <c r="R88" s="820"/>
      <c r="S88" s="823"/>
    </row>
    <row r="89" spans="1:19" s="50" customFormat="1" ht="63.6" customHeight="1" x14ac:dyDescent="0.25">
      <c r="A89" s="821"/>
      <c r="B89" s="796"/>
      <c r="C89" s="796"/>
      <c r="D89" s="821"/>
      <c r="E89" s="1200"/>
      <c r="F89" s="1201"/>
      <c r="G89" s="796"/>
      <c r="H89" s="423" t="s">
        <v>975</v>
      </c>
      <c r="I89" s="846"/>
      <c r="J89" s="846"/>
      <c r="K89" s="1208"/>
      <c r="L89" s="796"/>
      <c r="M89" s="796"/>
      <c r="N89" s="917"/>
      <c r="O89" s="846"/>
      <c r="P89" s="846"/>
      <c r="Q89" s="1250"/>
      <c r="R89" s="821"/>
      <c r="S89" s="824"/>
    </row>
    <row r="90" spans="1:19" s="50" customFormat="1" ht="46.9" customHeight="1" x14ac:dyDescent="0.25">
      <c r="A90" s="1209" t="s">
        <v>1174</v>
      </c>
      <c r="B90" s="825" t="s">
        <v>1175</v>
      </c>
      <c r="C90" s="825" t="s">
        <v>814</v>
      </c>
      <c r="D90" s="826">
        <v>1</v>
      </c>
      <c r="E90" s="1199">
        <v>1</v>
      </c>
      <c r="F90" s="1137">
        <f>+E90/D90</f>
        <v>1</v>
      </c>
      <c r="G90" s="825" t="s">
        <v>1176</v>
      </c>
      <c r="H90" s="1239" t="s">
        <v>545</v>
      </c>
      <c r="I90" s="844">
        <v>42957664</v>
      </c>
      <c r="J90" s="844">
        <v>42957664</v>
      </c>
      <c r="K90" s="1206">
        <f>+J90/I90</f>
        <v>1</v>
      </c>
      <c r="L90" s="825" t="s">
        <v>1177</v>
      </c>
      <c r="M90" s="825" t="s">
        <v>1178</v>
      </c>
      <c r="N90" s="1209">
        <v>11</v>
      </c>
      <c r="O90" s="844">
        <v>42957664</v>
      </c>
      <c r="P90" s="844">
        <f>J90</f>
        <v>42957664</v>
      </c>
      <c r="Q90" s="1243">
        <f>+P90/O90</f>
        <v>1</v>
      </c>
      <c r="R90" s="826" t="s">
        <v>33</v>
      </c>
      <c r="S90" s="831" t="s">
        <v>956</v>
      </c>
    </row>
    <row r="91" spans="1:19" s="50" customFormat="1" ht="46.9" customHeight="1" x14ac:dyDescent="0.25">
      <c r="A91" s="1203"/>
      <c r="B91" s="795"/>
      <c r="C91" s="795"/>
      <c r="D91" s="820"/>
      <c r="E91" s="1195"/>
      <c r="F91" s="1214"/>
      <c r="G91" s="795"/>
      <c r="H91" s="1239"/>
      <c r="I91" s="845"/>
      <c r="J91" s="845"/>
      <c r="K91" s="1207"/>
      <c r="L91" s="795"/>
      <c r="M91" s="795"/>
      <c r="N91" s="1203"/>
      <c r="O91" s="845"/>
      <c r="P91" s="845"/>
      <c r="Q91" s="1244"/>
      <c r="R91" s="820"/>
      <c r="S91" s="823"/>
    </row>
    <row r="92" spans="1:19" s="50" customFormat="1" ht="46.9" customHeight="1" x14ac:dyDescent="0.25">
      <c r="A92" s="1203"/>
      <c r="B92" s="795"/>
      <c r="C92" s="795"/>
      <c r="D92" s="820"/>
      <c r="E92" s="1195"/>
      <c r="F92" s="1214"/>
      <c r="G92" s="795"/>
      <c r="H92" s="1239" t="s">
        <v>975</v>
      </c>
      <c r="I92" s="845"/>
      <c r="J92" s="845"/>
      <c r="K92" s="1207"/>
      <c r="L92" s="795"/>
      <c r="M92" s="795"/>
      <c r="N92" s="1203"/>
      <c r="O92" s="845"/>
      <c r="P92" s="845"/>
      <c r="Q92" s="1244"/>
      <c r="R92" s="820"/>
      <c r="S92" s="823"/>
    </row>
    <row r="93" spans="1:19" s="50" customFormat="1" ht="46.9" customHeight="1" thickBot="1" x14ac:dyDescent="0.3">
      <c r="A93" s="1203"/>
      <c r="B93" s="795"/>
      <c r="C93" s="795"/>
      <c r="D93" s="820"/>
      <c r="E93" s="1195"/>
      <c r="F93" s="1214"/>
      <c r="G93" s="795"/>
      <c r="H93" s="1239"/>
      <c r="I93" s="845"/>
      <c r="J93" s="845"/>
      <c r="K93" s="1207"/>
      <c r="L93" s="795"/>
      <c r="M93" s="795"/>
      <c r="N93" s="1203"/>
      <c r="O93" s="845"/>
      <c r="P93" s="845"/>
      <c r="Q93" s="1244"/>
      <c r="R93" s="820"/>
      <c r="S93" s="921"/>
    </row>
    <row r="94" spans="1:19" s="50" customFormat="1" ht="13.5" thickBot="1" x14ac:dyDescent="0.3">
      <c r="A94" s="922" t="s">
        <v>61</v>
      </c>
      <c r="B94" s="922"/>
      <c r="C94" s="923"/>
      <c r="D94" s="923"/>
      <c r="E94" s="323"/>
      <c r="F94" s="106">
        <f>AVERAGE(F8:F93)</f>
        <v>0.87247899159663855</v>
      </c>
      <c r="G94" s="174"/>
      <c r="H94" s="454"/>
      <c r="I94" s="324">
        <f>SUM(I8:I93)</f>
        <v>9327355028</v>
      </c>
      <c r="J94" s="324">
        <f>SUM(J8:J93)</f>
        <v>8964564705</v>
      </c>
      <c r="K94" s="325">
        <f>J94/I94</f>
        <v>0.96110469453441716</v>
      </c>
      <c r="L94" s="326"/>
      <c r="M94" s="326"/>
      <c r="N94" s="199">
        <f>SUM(N8:N93)</f>
        <v>528</v>
      </c>
      <c r="O94" s="324">
        <f>SUM(O8:O90)</f>
        <v>8964564705</v>
      </c>
      <c r="P94" s="324">
        <f>SUM(P8:P90)</f>
        <v>8964564705</v>
      </c>
      <c r="Q94" s="327">
        <f>P94/O94</f>
        <v>1</v>
      </c>
      <c r="R94" s="273"/>
      <c r="S94" s="273"/>
    </row>
    <row r="95" spans="1:19" x14ac:dyDescent="0.25">
      <c r="A95" s="915" t="s">
        <v>62</v>
      </c>
      <c r="B95" s="916"/>
      <c r="C95" s="917"/>
      <c r="D95" s="918"/>
      <c r="E95" s="328"/>
      <c r="F95" s="114"/>
      <c r="G95" s="188"/>
      <c r="H95" s="455"/>
      <c r="I95" s="212"/>
      <c r="J95" s="212"/>
      <c r="K95" s="329"/>
      <c r="L95" s="188"/>
      <c r="M95" s="330"/>
      <c r="N95" s="331"/>
      <c r="O95" s="332"/>
      <c r="P95" s="332"/>
      <c r="Q95" s="333"/>
      <c r="R95" s="188"/>
      <c r="S95" s="181"/>
    </row>
    <row r="96" spans="1:19" x14ac:dyDescent="0.25">
      <c r="A96" s="912" t="s">
        <v>337</v>
      </c>
      <c r="B96" s="913"/>
      <c r="C96" s="912" t="s">
        <v>559</v>
      </c>
      <c r="D96" s="914"/>
      <c r="E96" s="334"/>
      <c r="F96" s="116"/>
      <c r="G96" s="196"/>
      <c r="H96" s="421"/>
      <c r="I96" s="770"/>
      <c r="J96" s="770"/>
      <c r="K96" s="336"/>
      <c r="L96" s="196"/>
      <c r="M96" s="337"/>
      <c r="N96" s="338"/>
      <c r="O96" s="335"/>
      <c r="P96" s="335"/>
      <c r="Q96" s="339"/>
      <c r="R96" s="196"/>
      <c r="S96" s="185"/>
    </row>
    <row r="97" spans="1:19" x14ac:dyDescent="0.25">
      <c r="A97" s="912" t="s">
        <v>64</v>
      </c>
      <c r="B97" s="913"/>
      <c r="C97" s="1261" t="s">
        <v>956</v>
      </c>
      <c r="D97" s="1262"/>
      <c r="E97" s="340"/>
      <c r="F97" s="341"/>
      <c r="G97" s="35"/>
      <c r="H97" s="202"/>
      <c r="I97" s="342"/>
      <c r="J97" s="343"/>
      <c r="K97" s="344"/>
      <c r="L97" s="196"/>
      <c r="M97" s="337"/>
      <c r="N97" s="337"/>
      <c r="O97" s="345"/>
      <c r="P97" s="345"/>
      <c r="Q97" s="346"/>
      <c r="R97" s="196"/>
      <c r="S97" s="185"/>
    </row>
    <row r="98" spans="1:19" x14ac:dyDescent="0.25">
      <c r="A98" s="347"/>
      <c r="C98" s="1263"/>
      <c r="D98" s="1263"/>
      <c r="E98" s="1263"/>
      <c r="F98" s="1263"/>
      <c r="G98" s="1263"/>
      <c r="H98" s="1263"/>
      <c r="I98" s="1263"/>
      <c r="J98" s="1263"/>
      <c r="K98" s="1263"/>
      <c r="L98" s="1263"/>
      <c r="M98" s="1263"/>
      <c r="N98" s="1263"/>
      <c r="O98" s="1263"/>
      <c r="P98" s="1263"/>
      <c r="Q98" s="1263"/>
      <c r="R98" s="1263"/>
      <c r="S98" s="1263"/>
    </row>
    <row r="99" spans="1:19" x14ac:dyDescent="0.25">
      <c r="A99" s="347"/>
      <c r="B99" s="347"/>
      <c r="C99" s="347"/>
      <c r="D99" s="347"/>
      <c r="E99" s="348"/>
      <c r="F99" s="349"/>
      <c r="G99" s="347"/>
      <c r="H99" s="456"/>
      <c r="I99" s="350"/>
      <c r="J99" s="350"/>
      <c r="K99" s="351"/>
      <c r="L99" s="347"/>
      <c r="M99" s="347"/>
      <c r="N99" s="347"/>
      <c r="O99" s="352"/>
      <c r="P99" s="352"/>
      <c r="Q99" s="2"/>
      <c r="R99" s="2"/>
    </row>
    <row r="100" spans="1:19" hidden="1" x14ac:dyDescent="0.25">
      <c r="O100" s="352"/>
      <c r="P100" s="352"/>
      <c r="Q100" s="2"/>
      <c r="R100" s="2"/>
    </row>
    <row r="101" spans="1:19" hidden="1" x14ac:dyDescent="0.25">
      <c r="O101" s="352"/>
      <c r="P101" s="352"/>
      <c r="Q101" s="2"/>
      <c r="R101" s="2"/>
    </row>
    <row r="102" spans="1:19" hidden="1" x14ac:dyDescent="0.25">
      <c r="O102" s="352"/>
      <c r="P102" s="352"/>
      <c r="Q102" s="2"/>
      <c r="R102" s="2"/>
    </row>
    <row r="103" spans="1:19" hidden="1" x14ac:dyDescent="0.25">
      <c r="O103" s="352"/>
      <c r="P103" s="352"/>
      <c r="Q103" s="2"/>
      <c r="R103" s="2"/>
    </row>
    <row r="104" spans="1:19" hidden="1" x14ac:dyDescent="0.25">
      <c r="O104" s="352"/>
      <c r="P104" s="352"/>
      <c r="Q104" s="2"/>
      <c r="R104" s="2"/>
    </row>
    <row r="105" spans="1:19" hidden="1" x14ac:dyDescent="0.25">
      <c r="O105" s="352"/>
      <c r="P105" s="352"/>
      <c r="Q105" s="2"/>
      <c r="R105" s="2"/>
    </row>
    <row r="106" spans="1:19" hidden="1" x14ac:dyDescent="0.25">
      <c r="O106" s="352"/>
      <c r="P106" s="352"/>
      <c r="Q106" s="2"/>
      <c r="R106" s="2"/>
    </row>
    <row r="107" spans="1:19" hidden="1" x14ac:dyDescent="0.25">
      <c r="O107" s="352"/>
      <c r="P107" s="352"/>
      <c r="Q107" s="2"/>
      <c r="R107" s="2"/>
    </row>
    <row r="108" spans="1:19" hidden="1" x14ac:dyDescent="0.25">
      <c r="O108" s="352"/>
      <c r="P108" s="352"/>
      <c r="Q108" s="2"/>
      <c r="R108" s="2"/>
    </row>
    <row r="109" spans="1:19" hidden="1" x14ac:dyDescent="0.25">
      <c r="O109" s="352"/>
      <c r="P109" s="352"/>
      <c r="Q109" s="2"/>
      <c r="R109" s="2"/>
    </row>
    <row r="110" spans="1:19" hidden="1" x14ac:dyDescent="0.25">
      <c r="O110" s="352"/>
      <c r="P110" s="352"/>
      <c r="Q110" s="2"/>
      <c r="R110" s="2"/>
    </row>
    <row r="111" spans="1:19" hidden="1" x14ac:dyDescent="0.25">
      <c r="O111" s="352"/>
      <c r="P111" s="352"/>
      <c r="Q111" s="2"/>
      <c r="R111" s="2"/>
    </row>
    <row r="112" spans="1:19" hidden="1" x14ac:dyDescent="0.25">
      <c r="O112" s="352"/>
      <c r="P112" s="352"/>
      <c r="Q112" s="2"/>
      <c r="R112" s="2"/>
    </row>
    <row r="113" spans="15:18" hidden="1" x14ac:dyDescent="0.25">
      <c r="O113" s="352"/>
      <c r="P113" s="352"/>
      <c r="Q113" s="2"/>
      <c r="R113" s="2"/>
    </row>
    <row r="114" spans="15:18" hidden="1" x14ac:dyDescent="0.25">
      <c r="O114" s="352"/>
      <c r="P114" s="352"/>
      <c r="Q114" s="2"/>
      <c r="R114" s="2"/>
    </row>
    <row r="115" spans="15:18" hidden="1" x14ac:dyDescent="0.25">
      <c r="O115" s="352"/>
      <c r="P115" s="352"/>
      <c r="Q115" s="2"/>
      <c r="R115" s="2"/>
    </row>
    <row r="116" spans="15:18" hidden="1" x14ac:dyDescent="0.25">
      <c r="O116" s="352"/>
      <c r="P116" s="352"/>
      <c r="Q116" s="2"/>
      <c r="R116" s="2"/>
    </row>
    <row r="117" spans="15:18" hidden="1" x14ac:dyDescent="0.25">
      <c r="O117" s="352"/>
      <c r="P117" s="352"/>
      <c r="Q117" s="2"/>
      <c r="R117" s="2"/>
    </row>
    <row r="118" spans="15:18" hidden="1" x14ac:dyDescent="0.25">
      <c r="O118" s="352"/>
      <c r="P118" s="352"/>
      <c r="Q118" s="2"/>
      <c r="R118" s="2"/>
    </row>
    <row r="119" spans="15:18" hidden="1" x14ac:dyDescent="0.25">
      <c r="O119" s="352"/>
      <c r="P119" s="352"/>
      <c r="Q119" s="2"/>
      <c r="R119" s="2"/>
    </row>
    <row r="120" spans="15:18" hidden="1" x14ac:dyDescent="0.25">
      <c r="O120" s="352"/>
      <c r="P120" s="352"/>
      <c r="Q120" s="2"/>
      <c r="R120" s="2"/>
    </row>
    <row r="121" spans="15:18" hidden="1" x14ac:dyDescent="0.25">
      <c r="O121" s="352"/>
      <c r="P121" s="352"/>
      <c r="Q121" s="2"/>
      <c r="R121" s="2"/>
    </row>
    <row r="122" spans="15:18" hidden="1" x14ac:dyDescent="0.25">
      <c r="O122" s="352"/>
      <c r="P122" s="352"/>
      <c r="Q122" s="2"/>
      <c r="R122" s="2"/>
    </row>
    <row r="123" spans="15:18" hidden="1" x14ac:dyDescent="0.25">
      <c r="O123" s="352"/>
      <c r="P123" s="352"/>
      <c r="Q123" s="2"/>
      <c r="R123" s="2"/>
    </row>
    <row r="124" spans="15:18" hidden="1" x14ac:dyDescent="0.25">
      <c r="O124" s="352"/>
      <c r="P124" s="352"/>
      <c r="Q124" s="2"/>
      <c r="R124" s="2"/>
    </row>
    <row r="125" spans="15:18" hidden="1" x14ac:dyDescent="0.25">
      <c r="O125" s="352"/>
      <c r="P125" s="352"/>
      <c r="Q125" s="2"/>
      <c r="R125" s="2"/>
    </row>
    <row r="126" spans="15:18" hidden="1" x14ac:dyDescent="0.25">
      <c r="O126" s="352"/>
      <c r="P126" s="352"/>
      <c r="Q126" s="2"/>
      <c r="R126" s="2"/>
    </row>
    <row r="127" spans="15:18" hidden="1" x14ac:dyDescent="0.25">
      <c r="O127" s="352"/>
      <c r="P127" s="352"/>
      <c r="Q127" s="2"/>
      <c r="R127" s="2"/>
    </row>
    <row r="128" spans="15:18" hidden="1" x14ac:dyDescent="0.25">
      <c r="O128" s="352"/>
      <c r="P128" s="352"/>
      <c r="Q128" s="2"/>
      <c r="R128" s="2"/>
    </row>
    <row r="129" spans="15:18" hidden="1" x14ac:dyDescent="0.25">
      <c r="O129" s="352"/>
      <c r="P129" s="352"/>
      <c r="Q129" s="2"/>
      <c r="R129" s="2"/>
    </row>
    <row r="130" spans="15:18" hidden="1" x14ac:dyDescent="0.25">
      <c r="O130" s="352"/>
      <c r="P130" s="352"/>
      <c r="Q130" s="2"/>
      <c r="R130" s="2"/>
    </row>
    <row r="131" spans="15:18" hidden="1" x14ac:dyDescent="0.25">
      <c r="O131" s="352"/>
      <c r="P131" s="352"/>
      <c r="Q131" s="2"/>
      <c r="R131" s="2"/>
    </row>
    <row r="132" spans="15:18" hidden="1" x14ac:dyDescent="0.25">
      <c r="O132" s="352"/>
      <c r="P132" s="352"/>
      <c r="Q132" s="2"/>
      <c r="R132" s="2"/>
    </row>
    <row r="133" spans="15:18" hidden="1" x14ac:dyDescent="0.25">
      <c r="O133" s="352"/>
      <c r="P133" s="352"/>
      <c r="Q133" s="2"/>
      <c r="R133" s="2"/>
    </row>
    <row r="134" spans="15:18" hidden="1" x14ac:dyDescent="0.25">
      <c r="O134" s="352"/>
      <c r="P134" s="352"/>
      <c r="Q134" s="2"/>
      <c r="R134" s="2"/>
    </row>
    <row r="135" spans="15:18" hidden="1" x14ac:dyDescent="0.25">
      <c r="O135" s="352"/>
      <c r="P135" s="352"/>
      <c r="Q135" s="2"/>
      <c r="R135" s="2"/>
    </row>
    <row r="136" spans="15:18" hidden="1" x14ac:dyDescent="0.25">
      <c r="O136" s="352"/>
      <c r="P136" s="352"/>
      <c r="Q136" s="2"/>
      <c r="R136" s="2"/>
    </row>
    <row r="137" spans="15:18" hidden="1" x14ac:dyDescent="0.25">
      <c r="O137" s="352"/>
      <c r="P137" s="352"/>
      <c r="Q137" s="2"/>
      <c r="R137" s="2"/>
    </row>
    <row r="138" spans="15:18" hidden="1" x14ac:dyDescent="0.25">
      <c r="O138" s="352"/>
      <c r="P138" s="352"/>
      <c r="Q138" s="2"/>
      <c r="R138" s="2"/>
    </row>
    <row r="139" spans="15:18" hidden="1" x14ac:dyDescent="0.25">
      <c r="O139" s="352"/>
      <c r="P139" s="352"/>
      <c r="Q139" s="2"/>
      <c r="R139" s="2"/>
    </row>
    <row r="140" spans="15:18" hidden="1" x14ac:dyDescent="0.25">
      <c r="O140" s="352"/>
      <c r="P140" s="352"/>
      <c r="Q140" s="2"/>
      <c r="R140" s="2"/>
    </row>
    <row r="141" spans="15:18" hidden="1" x14ac:dyDescent="0.25">
      <c r="O141" s="352"/>
      <c r="P141" s="352"/>
      <c r="Q141" s="2"/>
      <c r="R141" s="2"/>
    </row>
    <row r="142" spans="15:18" hidden="1" x14ac:dyDescent="0.25">
      <c r="O142" s="352"/>
      <c r="P142" s="352"/>
      <c r="Q142" s="2"/>
      <c r="R142" s="2"/>
    </row>
    <row r="143" spans="15:18" hidden="1" x14ac:dyDescent="0.25">
      <c r="O143" s="352"/>
      <c r="P143" s="352"/>
      <c r="Q143" s="2"/>
      <c r="R143" s="2"/>
    </row>
    <row r="144" spans="15:18" hidden="1" x14ac:dyDescent="0.25">
      <c r="O144" s="352"/>
      <c r="P144" s="352"/>
      <c r="Q144" s="2"/>
      <c r="R144" s="2"/>
    </row>
    <row r="145" spans="15:18" hidden="1" x14ac:dyDescent="0.25">
      <c r="O145" s="352"/>
      <c r="P145" s="352"/>
      <c r="Q145" s="2"/>
      <c r="R145" s="2"/>
    </row>
    <row r="146" spans="15:18" hidden="1" x14ac:dyDescent="0.25">
      <c r="O146" s="352"/>
      <c r="P146" s="352"/>
      <c r="Q146" s="2"/>
      <c r="R146" s="2"/>
    </row>
    <row r="147" spans="15:18" hidden="1" x14ac:dyDescent="0.25">
      <c r="O147" s="352"/>
      <c r="P147" s="352"/>
      <c r="Q147" s="2"/>
      <c r="R147" s="2"/>
    </row>
    <row r="148" spans="15:18" hidden="1" x14ac:dyDescent="0.25">
      <c r="O148" s="352"/>
      <c r="P148" s="352"/>
      <c r="Q148" s="2"/>
      <c r="R148" s="2"/>
    </row>
    <row r="149" spans="15:18" hidden="1" x14ac:dyDescent="0.25">
      <c r="O149" s="352"/>
      <c r="P149" s="352"/>
      <c r="Q149" s="2"/>
      <c r="R149" s="2"/>
    </row>
    <row r="150" spans="15:18" hidden="1" x14ac:dyDescent="0.25">
      <c r="O150" s="352"/>
      <c r="P150" s="352"/>
      <c r="Q150" s="2"/>
      <c r="R150" s="2"/>
    </row>
    <row r="151" spans="15:18" hidden="1" x14ac:dyDescent="0.25">
      <c r="O151" s="352"/>
      <c r="P151" s="352"/>
      <c r="Q151" s="2"/>
      <c r="R151" s="2"/>
    </row>
    <row r="152" spans="15:18" hidden="1" x14ac:dyDescent="0.25">
      <c r="O152" s="352"/>
      <c r="P152" s="352"/>
      <c r="Q152" s="2"/>
      <c r="R152" s="2"/>
    </row>
    <row r="153" spans="15:18" hidden="1" x14ac:dyDescent="0.25">
      <c r="O153" s="352"/>
      <c r="P153" s="352"/>
      <c r="Q153" s="2"/>
      <c r="R153" s="2"/>
    </row>
    <row r="154" spans="15:18" hidden="1" x14ac:dyDescent="0.25">
      <c r="O154" s="352"/>
      <c r="P154" s="352"/>
      <c r="Q154" s="2"/>
      <c r="R154" s="2"/>
    </row>
    <row r="155" spans="15:18" hidden="1" x14ac:dyDescent="0.25">
      <c r="O155" s="352"/>
      <c r="P155" s="352"/>
      <c r="Q155" s="2"/>
      <c r="R155" s="2"/>
    </row>
    <row r="156" spans="15:18" hidden="1" x14ac:dyDescent="0.25">
      <c r="O156" s="352"/>
      <c r="P156" s="352"/>
      <c r="Q156" s="2"/>
      <c r="R156" s="2"/>
    </row>
    <row r="157" spans="15:18" hidden="1" x14ac:dyDescent="0.25">
      <c r="O157" s="352"/>
      <c r="P157" s="352"/>
      <c r="Q157" s="2"/>
      <c r="R157" s="2"/>
    </row>
    <row r="158" spans="15:18" hidden="1" x14ac:dyDescent="0.25">
      <c r="O158" s="352"/>
      <c r="P158" s="352"/>
      <c r="Q158" s="2"/>
      <c r="R158" s="2"/>
    </row>
    <row r="159" spans="15:18" hidden="1" x14ac:dyDescent="0.25">
      <c r="O159" s="352"/>
      <c r="P159" s="352"/>
      <c r="Q159" s="2"/>
      <c r="R159" s="2"/>
    </row>
    <row r="160" spans="15:18" hidden="1" x14ac:dyDescent="0.25">
      <c r="O160" s="352"/>
      <c r="P160" s="352"/>
      <c r="Q160" s="2"/>
      <c r="R160" s="2"/>
    </row>
    <row r="161" spans="15:18" hidden="1" x14ac:dyDescent="0.25">
      <c r="O161" s="352"/>
      <c r="P161" s="352"/>
      <c r="Q161" s="2"/>
      <c r="R161" s="2"/>
    </row>
    <row r="162" spans="15:18" hidden="1" x14ac:dyDescent="0.25">
      <c r="O162" s="352"/>
      <c r="P162" s="352"/>
      <c r="Q162" s="2"/>
      <c r="R162" s="2"/>
    </row>
    <row r="163" spans="15:18" hidden="1" x14ac:dyDescent="0.25">
      <c r="O163" s="352"/>
      <c r="P163" s="352"/>
      <c r="Q163" s="2"/>
      <c r="R163" s="2"/>
    </row>
    <row r="164" spans="15:18" hidden="1" x14ac:dyDescent="0.25">
      <c r="O164" s="352"/>
      <c r="P164" s="352"/>
      <c r="Q164" s="2"/>
      <c r="R164" s="2"/>
    </row>
    <row r="165" spans="15:18" hidden="1" x14ac:dyDescent="0.25">
      <c r="O165" s="352"/>
      <c r="P165" s="352"/>
      <c r="Q165" s="2"/>
      <c r="R165" s="2"/>
    </row>
    <row r="166" spans="15:18" hidden="1" x14ac:dyDescent="0.25">
      <c r="O166" s="352"/>
      <c r="P166" s="352"/>
      <c r="Q166" s="2"/>
      <c r="R166" s="2"/>
    </row>
    <row r="167" spans="15:18" hidden="1" x14ac:dyDescent="0.25">
      <c r="O167" s="352"/>
      <c r="P167" s="352"/>
      <c r="Q167" s="2"/>
      <c r="R167" s="2"/>
    </row>
    <row r="168" spans="15:18" hidden="1" x14ac:dyDescent="0.25">
      <c r="O168" s="352"/>
      <c r="P168" s="352"/>
      <c r="Q168" s="2"/>
      <c r="R168" s="2"/>
    </row>
    <row r="169" spans="15:18" hidden="1" x14ac:dyDescent="0.25">
      <c r="O169" s="352"/>
      <c r="P169" s="352"/>
      <c r="Q169" s="2"/>
      <c r="R169" s="2"/>
    </row>
    <row r="170" spans="15:18" hidden="1" x14ac:dyDescent="0.25">
      <c r="O170" s="352"/>
      <c r="P170" s="352"/>
      <c r="Q170" s="2"/>
      <c r="R170" s="2"/>
    </row>
    <row r="171" spans="15:18" hidden="1" x14ac:dyDescent="0.25">
      <c r="O171" s="352"/>
      <c r="P171" s="352"/>
      <c r="Q171" s="2"/>
      <c r="R171" s="2"/>
    </row>
    <row r="172" spans="15:18" hidden="1" x14ac:dyDescent="0.25">
      <c r="O172" s="352"/>
      <c r="P172" s="352"/>
      <c r="Q172" s="2"/>
      <c r="R172" s="2"/>
    </row>
    <row r="173" spans="15:18" hidden="1" x14ac:dyDescent="0.25">
      <c r="O173" s="352"/>
      <c r="P173" s="352"/>
      <c r="Q173" s="2"/>
      <c r="R173" s="2"/>
    </row>
    <row r="174" spans="15:18" hidden="1" x14ac:dyDescent="0.25">
      <c r="O174" s="352"/>
      <c r="P174" s="352"/>
      <c r="Q174" s="2"/>
      <c r="R174" s="2"/>
    </row>
    <row r="175" spans="15:18" hidden="1" x14ac:dyDescent="0.25">
      <c r="O175" s="352"/>
      <c r="P175" s="352"/>
      <c r="Q175" s="2"/>
      <c r="R175" s="2"/>
    </row>
    <row r="176" spans="15:18" hidden="1" x14ac:dyDescent="0.25">
      <c r="O176" s="352"/>
      <c r="P176" s="352"/>
      <c r="Q176" s="2"/>
      <c r="R176" s="2"/>
    </row>
    <row r="177" spans="15:18" hidden="1" x14ac:dyDescent="0.25">
      <c r="O177" s="352"/>
      <c r="P177" s="352"/>
      <c r="Q177" s="2"/>
      <c r="R177" s="2"/>
    </row>
    <row r="178" spans="15:18" hidden="1" x14ac:dyDescent="0.25">
      <c r="O178" s="352"/>
      <c r="P178" s="352"/>
      <c r="Q178" s="2"/>
      <c r="R178" s="2"/>
    </row>
    <row r="179" spans="15:18" hidden="1" x14ac:dyDescent="0.25">
      <c r="O179" s="352"/>
      <c r="P179" s="352"/>
      <c r="Q179" s="2"/>
      <c r="R179" s="2"/>
    </row>
    <row r="180" spans="15:18" hidden="1" x14ac:dyDescent="0.25">
      <c r="O180" s="352"/>
      <c r="P180" s="352"/>
      <c r="Q180" s="2"/>
      <c r="R180" s="2"/>
    </row>
    <row r="181" spans="15:18" hidden="1" x14ac:dyDescent="0.25">
      <c r="O181" s="352"/>
      <c r="P181" s="352"/>
      <c r="Q181" s="2"/>
      <c r="R181" s="2"/>
    </row>
    <row r="182" spans="15:18" hidden="1" x14ac:dyDescent="0.25">
      <c r="O182" s="352"/>
      <c r="P182" s="352"/>
      <c r="Q182" s="2"/>
      <c r="R182" s="2"/>
    </row>
    <row r="183" spans="15:18" hidden="1" x14ac:dyDescent="0.25">
      <c r="O183" s="352"/>
      <c r="P183" s="352"/>
      <c r="Q183" s="2"/>
      <c r="R183" s="2"/>
    </row>
    <row r="184" spans="15:18" hidden="1" x14ac:dyDescent="0.25">
      <c r="O184" s="352"/>
      <c r="P184" s="352"/>
      <c r="Q184" s="2"/>
      <c r="R184" s="2"/>
    </row>
    <row r="185" spans="15:18" hidden="1" x14ac:dyDescent="0.25">
      <c r="O185" s="352"/>
      <c r="P185" s="352"/>
      <c r="Q185" s="2"/>
      <c r="R185" s="2"/>
    </row>
    <row r="186" spans="15:18" hidden="1" x14ac:dyDescent="0.25">
      <c r="O186" s="352"/>
      <c r="P186" s="352"/>
      <c r="Q186" s="2"/>
      <c r="R186" s="2"/>
    </row>
    <row r="187" spans="15:18" hidden="1" x14ac:dyDescent="0.25">
      <c r="O187" s="352"/>
      <c r="P187" s="352"/>
      <c r="Q187" s="2"/>
      <c r="R187" s="2"/>
    </row>
    <row r="188" spans="15:18" hidden="1" x14ac:dyDescent="0.25">
      <c r="O188" s="352"/>
      <c r="P188" s="352"/>
      <c r="Q188" s="2"/>
      <c r="R188" s="2"/>
    </row>
    <row r="189" spans="15:18" hidden="1" x14ac:dyDescent="0.25">
      <c r="O189" s="352"/>
      <c r="P189" s="352"/>
      <c r="Q189" s="2"/>
      <c r="R189" s="2"/>
    </row>
    <row r="190" spans="15:18" hidden="1" x14ac:dyDescent="0.25">
      <c r="O190" s="352"/>
      <c r="P190" s="352"/>
      <c r="Q190" s="2"/>
      <c r="R190" s="2"/>
    </row>
    <row r="191" spans="15:18" hidden="1" x14ac:dyDescent="0.25">
      <c r="O191" s="352"/>
      <c r="P191" s="352"/>
      <c r="Q191" s="2"/>
      <c r="R191" s="2"/>
    </row>
    <row r="192" spans="15:18" hidden="1" x14ac:dyDescent="0.25">
      <c r="O192" s="352"/>
      <c r="P192" s="352"/>
      <c r="Q192" s="2"/>
      <c r="R192" s="2"/>
    </row>
    <row r="193" spans="15:18" hidden="1" x14ac:dyDescent="0.25">
      <c r="O193" s="352"/>
      <c r="P193" s="352"/>
      <c r="Q193" s="2"/>
      <c r="R193" s="2"/>
    </row>
    <row r="194" spans="15:18" hidden="1" x14ac:dyDescent="0.25">
      <c r="O194" s="352"/>
      <c r="P194" s="352"/>
      <c r="Q194" s="2"/>
      <c r="R194" s="2"/>
    </row>
    <row r="195" spans="15:18" hidden="1" x14ac:dyDescent="0.25">
      <c r="O195" s="352"/>
      <c r="P195" s="352"/>
      <c r="Q195" s="2"/>
      <c r="R195" s="2"/>
    </row>
    <row r="196" spans="15:18" hidden="1" x14ac:dyDescent="0.25">
      <c r="O196" s="352"/>
      <c r="P196" s="352"/>
      <c r="Q196" s="2"/>
      <c r="R196" s="2"/>
    </row>
    <row r="197" spans="15:18" hidden="1" x14ac:dyDescent="0.25">
      <c r="O197" s="352"/>
      <c r="P197" s="352"/>
      <c r="Q197" s="2"/>
      <c r="R197" s="2"/>
    </row>
    <row r="198" spans="15:18" hidden="1" x14ac:dyDescent="0.25">
      <c r="O198" s="352"/>
      <c r="P198" s="352"/>
      <c r="Q198" s="2"/>
      <c r="R198" s="2"/>
    </row>
    <row r="199" spans="15:18" hidden="1" x14ac:dyDescent="0.25">
      <c r="O199" s="352"/>
      <c r="P199" s="352"/>
      <c r="Q199" s="2"/>
      <c r="R199" s="2"/>
    </row>
    <row r="200" spans="15:18" hidden="1" x14ac:dyDescent="0.25">
      <c r="O200" s="352"/>
      <c r="P200" s="352"/>
      <c r="Q200" s="2"/>
      <c r="R200" s="2"/>
    </row>
    <row r="201" spans="15:18" hidden="1" x14ac:dyDescent="0.25">
      <c r="O201" s="352"/>
      <c r="P201" s="352"/>
      <c r="Q201" s="2"/>
      <c r="R201" s="2"/>
    </row>
    <row r="202" spans="15:18" hidden="1" x14ac:dyDescent="0.25">
      <c r="O202" s="352"/>
      <c r="P202" s="352"/>
      <c r="Q202" s="2"/>
      <c r="R202" s="2"/>
    </row>
    <row r="203" spans="15:18" hidden="1" x14ac:dyDescent="0.25">
      <c r="O203" s="352"/>
      <c r="P203" s="352"/>
      <c r="Q203" s="2"/>
      <c r="R203" s="2"/>
    </row>
    <row r="204" spans="15:18" hidden="1" x14ac:dyDescent="0.25">
      <c r="O204" s="352"/>
      <c r="P204" s="352"/>
      <c r="Q204" s="2"/>
      <c r="R204" s="2"/>
    </row>
    <row r="205" spans="15:18" hidden="1" x14ac:dyDescent="0.25">
      <c r="O205" s="352"/>
      <c r="P205" s="352"/>
      <c r="Q205" s="2"/>
      <c r="R205" s="2"/>
    </row>
    <row r="206" spans="15:18" hidden="1" x14ac:dyDescent="0.25">
      <c r="O206" s="352"/>
      <c r="P206" s="352"/>
      <c r="Q206" s="2"/>
      <c r="R206" s="2"/>
    </row>
    <row r="207" spans="15:18" hidden="1" x14ac:dyDescent="0.25">
      <c r="O207" s="352"/>
      <c r="P207" s="352"/>
      <c r="Q207" s="2"/>
      <c r="R207" s="2"/>
    </row>
    <row r="208" spans="15:18" hidden="1" x14ac:dyDescent="0.25">
      <c r="O208" s="352"/>
      <c r="P208" s="352"/>
      <c r="Q208" s="2"/>
      <c r="R208" s="2"/>
    </row>
    <row r="209" spans="15:18" hidden="1" x14ac:dyDescent="0.25">
      <c r="O209" s="352"/>
      <c r="P209" s="352"/>
      <c r="Q209" s="2"/>
      <c r="R209" s="2"/>
    </row>
    <row r="210" spans="15:18" hidden="1" x14ac:dyDescent="0.25">
      <c r="O210" s="352"/>
      <c r="P210" s="352"/>
      <c r="Q210" s="2"/>
      <c r="R210" s="2"/>
    </row>
    <row r="211" spans="15:18" hidden="1" x14ac:dyDescent="0.25">
      <c r="O211" s="352"/>
      <c r="P211" s="352"/>
      <c r="Q211" s="2"/>
      <c r="R211" s="2"/>
    </row>
    <row r="212" spans="15:18" hidden="1" x14ac:dyDescent="0.25">
      <c r="O212" s="352"/>
      <c r="P212" s="352"/>
      <c r="Q212" s="2"/>
      <c r="R212" s="2"/>
    </row>
    <row r="213" spans="15:18" hidden="1" x14ac:dyDescent="0.25">
      <c r="O213" s="352"/>
      <c r="P213" s="352"/>
      <c r="Q213" s="2"/>
      <c r="R213" s="2"/>
    </row>
    <row r="214" spans="15:18" hidden="1" x14ac:dyDescent="0.25">
      <c r="O214" s="352"/>
      <c r="P214" s="352"/>
      <c r="Q214" s="2"/>
      <c r="R214" s="2"/>
    </row>
    <row r="215" spans="15:18" hidden="1" x14ac:dyDescent="0.25">
      <c r="O215" s="352"/>
      <c r="P215" s="352"/>
      <c r="Q215" s="2"/>
      <c r="R215" s="2"/>
    </row>
    <row r="216" spans="15:18" hidden="1" x14ac:dyDescent="0.25">
      <c r="O216" s="352"/>
      <c r="P216" s="352"/>
      <c r="Q216" s="2"/>
      <c r="R216" s="2"/>
    </row>
    <row r="217" spans="15:18" hidden="1" x14ac:dyDescent="0.25">
      <c r="O217" s="352"/>
      <c r="P217" s="352"/>
      <c r="Q217" s="2"/>
      <c r="R217" s="2"/>
    </row>
    <row r="218" spans="15:18" hidden="1" x14ac:dyDescent="0.25">
      <c r="O218" s="352"/>
      <c r="P218" s="352"/>
      <c r="Q218" s="2"/>
      <c r="R218" s="2"/>
    </row>
    <row r="219" spans="15:18" hidden="1" x14ac:dyDescent="0.25">
      <c r="O219" s="352"/>
      <c r="P219" s="352"/>
      <c r="Q219" s="2"/>
      <c r="R219" s="2"/>
    </row>
    <row r="220" spans="15:18" hidden="1" x14ac:dyDescent="0.25">
      <c r="O220" s="352"/>
      <c r="P220" s="352"/>
      <c r="Q220" s="2"/>
      <c r="R220" s="2"/>
    </row>
    <row r="221" spans="15:18" hidden="1" x14ac:dyDescent="0.25">
      <c r="O221" s="352"/>
      <c r="P221" s="352"/>
      <c r="Q221" s="2"/>
      <c r="R221" s="2"/>
    </row>
    <row r="222" spans="15:18" hidden="1" x14ac:dyDescent="0.25">
      <c r="O222" s="352"/>
      <c r="P222" s="352"/>
      <c r="Q222" s="2"/>
      <c r="R222" s="2"/>
    </row>
    <row r="223" spans="15:18" hidden="1" x14ac:dyDescent="0.25">
      <c r="O223" s="352"/>
      <c r="P223" s="352"/>
      <c r="Q223" s="2"/>
      <c r="R223" s="2"/>
    </row>
    <row r="224" spans="15:18" hidden="1" x14ac:dyDescent="0.25">
      <c r="O224" s="352"/>
      <c r="P224" s="352"/>
      <c r="Q224" s="2"/>
      <c r="R224" s="2"/>
    </row>
    <row r="225" spans="15:18" hidden="1" x14ac:dyDescent="0.25">
      <c r="O225" s="352"/>
      <c r="P225" s="352"/>
      <c r="Q225" s="2"/>
      <c r="R225" s="2"/>
    </row>
    <row r="226" spans="15:18" hidden="1" x14ac:dyDescent="0.25">
      <c r="O226" s="352"/>
      <c r="P226" s="352"/>
      <c r="Q226" s="2"/>
      <c r="R226" s="2"/>
    </row>
    <row r="227" spans="15:18" hidden="1" x14ac:dyDescent="0.25">
      <c r="O227" s="352"/>
      <c r="P227" s="352"/>
      <c r="Q227" s="2"/>
      <c r="R227" s="2"/>
    </row>
    <row r="228" spans="15:18" hidden="1" x14ac:dyDescent="0.25">
      <c r="O228" s="352"/>
      <c r="P228" s="352"/>
      <c r="Q228" s="2"/>
      <c r="R228" s="2"/>
    </row>
    <row r="229" spans="15:18" hidden="1" x14ac:dyDescent="0.25">
      <c r="O229" s="352"/>
      <c r="P229" s="352"/>
      <c r="Q229" s="2"/>
      <c r="R229" s="2"/>
    </row>
    <row r="230" spans="15:18" hidden="1" x14ac:dyDescent="0.25">
      <c r="O230" s="352"/>
      <c r="P230" s="352"/>
      <c r="Q230" s="2"/>
      <c r="R230" s="2"/>
    </row>
    <row r="231" spans="15:18" hidden="1" x14ac:dyDescent="0.25">
      <c r="O231" s="352"/>
      <c r="P231" s="352"/>
      <c r="Q231" s="2"/>
      <c r="R231" s="2"/>
    </row>
    <row r="232" spans="15:18" hidden="1" x14ac:dyDescent="0.25">
      <c r="O232" s="352"/>
      <c r="P232" s="352"/>
      <c r="Q232" s="2"/>
      <c r="R232" s="2"/>
    </row>
    <row r="233" spans="15:18" hidden="1" x14ac:dyDescent="0.25">
      <c r="O233" s="352"/>
      <c r="P233" s="352"/>
      <c r="Q233" s="2"/>
      <c r="R233" s="2"/>
    </row>
    <row r="234" spans="15:18" hidden="1" x14ac:dyDescent="0.25">
      <c r="O234" s="352"/>
      <c r="P234" s="352"/>
      <c r="Q234" s="2"/>
      <c r="R234" s="2"/>
    </row>
    <row r="235" spans="15:18" hidden="1" x14ac:dyDescent="0.25">
      <c r="O235" s="352"/>
      <c r="P235" s="352"/>
      <c r="Q235" s="2"/>
      <c r="R235" s="2"/>
    </row>
    <row r="236" spans="15:18" hidden="1" x14ac:dyDescent="0.25">
      <c r="O236" s="352"/>
      <c r="P236" s="352"/>
      <c r="Q236" s="2"/>
      <c r="R236" s="2"/>
    </row>
    <row r="237" spans="15:18" hidden="1" x14ac:dyDescent="0.25">
      <c r="O237" s="352"/>
      <c r="P237" s="352"/>
      <c r="Q237" s="2"/>
      <c r="R237" s="2"/>
    </row>
    <row r="238" spans="15:18" hidden="1" x14ac:dyDescent="0.25">
      <c r="O238" s="352"/>
      <c r="P238" s="352"/>
      <c r="Q238" s="2"/>
      <c r="R238" s="2"/>
    </row>
    <row r="239" spans="15:18" hidden="1" x14ac:dyDescent="0.25">
      <c r="O239" s="352"/>
      <c r="P239" s="352"/>
      <c r="Q239" s="2"/>
      <c r="R239" s="2"/>
    </row>
    <row r="240" spans="15:18" hidden="1" x14ac:dyDescent="0.25">
      <c r="O240" s="352"/>
      <c r="P240" s="352"/>
      <c r="Q240" s="2"/>
      <c r="R240" s="2"/>
    </row>
    <row r="241" spans="15:18" hidden="1" x14ac:dyDescent="0.25">
      <c r="O241" s="352"/>
      <c r="P241" s="352"/>
      <c r="Q241" s="2"/>
      <c r="R241" s="2"/>
    </row>
    <row r="242" spans="15:18" hidden="1" x14ac:dyDescent="0.25">
      <c r="O242" s="352"/>
      <c r="P242" s="352"/>
      <c r="Q242" s="2"/>
      <c r="R242" s="2"/>
    </row>
    <row r="243" spans="15:18" hidden="1" x14ac:dyDescent="0.25">
      <c r="O243" s="352"/>
      <c r="P243" s="352"/>
      <c r="Q243" s="2"/>
      <c r="R243" s="2"/>
    </row>
    <row r="244" spans="15:18" hidden="1" x14ac:dyDescent="0.25">
      <c r="O244" s="352"/>
      <c r="P244" s="352"/>
      <c r="Q244" s="2"/>
      <c r="R244" s="2"/>
    </row>
    <row r="245" spans="15:18" hidden="1" x14ac:dyDescent="0.25">
      <c r="O245" s="352"/>
      <c r="P245" s="352"/>
      <c r="Q245" s="2"/>
      <c r="R245" s="2"/>
    </row>
    <row r="246" spans="15:18" hidden="1" x14ac:dyDescent="0.25">
      <c r="O246" s="352"/>
      <c r="P246" s="352"/>
      <c r="Q246" s="2"/>
      <c r="R246" s="2"/>
    </row>
    <row r="247" spans="15:18" hidden="1" x14ac:dyDescent="0.25">
      <c r="O247" s="352"/>
      <c r="P247" s="352"/>
      <c r="Q247" s="2"/>
      <c r="R247" s="2"/>
    </row>
    <row r="248" spans="15:18" hidden="1" x14ac:dyDescent="0.25">
      <c r="O248" s="352"/>
      <c r="P248" s="352"/>
      <c r="Q248" s="2"/>
      <c r="R248" s="2"/>
    </row>
    <row r="249" spans="15:18" hidden="1" x14ac:dyDescent="0.25">
      <c r="O249" s="352"/>
      <c r="P249" s="352"/>
      <c r="Q249" s="2"/>
      <c r="R249" s="2"/>
    </row>
    <row r="250" spans="15:18" hidden="1" x14ac:dyDescent="0.25">
      <c r="O250" s="352"/>
      <c r="P250" s="352"/>
      <c r="Q250" s="2"/>
      <c r="R250" s="2"/>
    </row>
    <row r="251" spans="15:18" hidden="1" x14ac:dyDescent="0.25">
      <c r="O251" s="352"/>
      <c r="P251" s="352"/>
      <c r="Q251" s="2"/>
      <c r="R251" s="2"/>
    </row>
    <row r="252" spans="15:18" hidden="1" x14ac:dyDescent="0.25">
      <c r="O252" s="352"/>
      <c r="P252" s="352"/>
      <c r="Q252" s="2"/>
      <c r="R252" s="2"/>
    </row>
    <row r="253" spans="15:18" hidden="1" x14ac:dyDescent="0.25">
      <c r="O253" s="352"/>
      <c r="P253" s="352"/>
      <c r="Q253" s="2"/>
      <c r="R253" s="2"/>
    </row>
    <row r="254" spans="15:18" hidden="1" x14ac:dyDescent="0.25">
      <c r="O254" s="352"/>
      <c r="P254" s="352"/>
      <c r="Q254" s="2"/>
      <c r="R254" s="2"/>
    </row>
    <row r="255" spans="15:18" hidden="1" x14ac:dyDescent="0.25">
      <c r="O255" s="352"/>
      <c r="P255" s="352"/>
      <c r="Q255" s="2"/>
      <c r="R255" s="2"/>
    </row>
    <row r="256" spans="15:18" hidden="1" x14ac:dyDescent="0.25">
      <c r="O256" s="352"/>
      <c r="P256" s="352"/>
      <c r="Q256" s="2"/>
      <c r="R256" s="2"/>
    </row>
    <row r="257" spans="15:18" hidden="1" x14ac:dyDescent="0.25">
      <c r="O257" s="352"/>
      <c r="P257" s="352"/>
      <c r="Q257" s="2"/>
      <c r="R257" s="2"/>
    </row>
    <row r="258" spans="15:18" hidden="1" x14ac:dyDescent="0.25">
      <c r="O258" s="352"/>
      <c r="P258" s="352"/>
      <c r="Q258" s="2"/>
      <c r="R258" s="2"/>
    </row>
    <row r="259" spans="15:18" hidden="1" x14ac:dyDescent="0.25">
      <c r="O259" s="352"/>
      <c r="P259" s="352"/>
      <c r="Q259" s="2"/>
      <c r="R259" s="2"/>
    </row>
    <row r="260" spans="15:18" hidden="1" x14ac:dyDescent="0.25">
      <c r="O260" s="352"/>
      <c r="P260" s="352"/>
      <c r="Q260" s="2"/>
      <c r="R260" s="2"/>
    </row>
    <row r="261" spans="15:18" hidden="1" x14ac:dyDescent="0.25">
      <c r="O261" s="352"/>
      <c r="P261" s="352"/>
      <c r="Q261" s="2"/>
      <c r="R261" s="2"/>
    </row>
    <row r="262" spans="15:18" hidden="1" x14ac:dyDescent="0.25">
      <c r="O262" s="352"/>
      <c r="P262" s="352"/>
      <c r="Q262" s="2"/>
      <c r="R262" s="2"/>
    </row>
    <row r="263" spans="15:18" hidden="1" x14ac:dyDescent="0.25">
      <c r="O263" s="352"/>
      <c r="P263" s="352"/>
      <c r="Q263" s="2"/>
      <c r="R263" s="2"/>
    </row>
    <row r="264" spans="15:18" hidden="1" x14ac:dyDescent="0.25">
      <c r="O264" s="352"/>
      <c r="P264" s="352"/>
      <c r="Q264" s="2"/>
      <c r="R264" s="2"/>
    </row>
    <row r="265" spans="15:18" hidden="1" x14ac:dyDescent="0.25">
      <c r="O265" s="352"/>
      <c r="P265" s="352"/>
      <c r="Q265" s="2"/>
      <c r="R265" s="2"/>
    </row>
    <row r="266" spans="15:18" hidden="1" x14ac:dyDescent="0.25">
      <c r="O266" s="352"/>
      <c r="P266" s="352"/>
      <c r="Q266" s="2"/>
      <c r="R266" s="2"/>
    </row>
    <row r="267" spans="15:18" hidden="1" x14ac:dyDescent="0.25">
      <c r="O267" s="352"/>
      <c r="P267" s="352"/>
      <c r="Q267" s="2"/>
      <c r="R267" s="2"/>
    </row>
    <row r="268" spans="15:18" hidden="1" x14ac:dyDescent="0.25">
      <c r="O268" s="352"/>
      <c r="P268" s="352"/>
      <c r="Q268" s="2"/>
      <c r="R268" s="2"/>
    </row>
    <row r="269" spans="15:18" hidden="1" x14ac:dyDescent="0.25">
      <c r="O269" s="352"/>
      <c r="P269" s="352"/>
      <c r="Q269" s="2"/>
      <c r="R269" s="2"/>
    </row>
    <row r="270" spans="15:18" hidden="1" x14ac:dyDescent="0.25">
      <c r="O270" s="352"/>
      <c r="P270" s="352"/>
      <c r="Q270" s="2"/>
      <c r="R270" s="2"/>
    </row>
    <row r="271" spans="15:18" hidden="1" x14ac:dyDescent="0.25">
      <c r="O271" s="352"/>
      <c r="P271" s="352"/>
      <c r="Q271" s="2"/>
      <c r="R271" s="2"/>
    </row>
    <row r="272" spans="15:18" hidden="1" x14ac:dyDescent="0.25">
      <c r="O272" s="352"/>
      <c r="P272" s="352"/>
      <c r="Q272" s="2"/>
      <c r="R272" s="2"/>
    </row>
    <row r="273" spans="15:18" hidden="1" x14ac:dyDescent="0.25">
      <c r="O273" s="352"/>
      <c r="P273" s="352"/>
      <c r="Q273" s="2"/>
      <c r="R273" s="2"/>
    </row>
    <row r="274" spans="15:18" hidden="1" x14ac:dyDescent="0.25">
      <c r="O274" s="352"/>
      <c r="P274" s="352"/>
      <c r="Q274" s="2"/>
      <c r="R274" s="2"/>
    </row>
    <row r="275" spans="15:18" hidden="1" x14ac:dyDescent="0.25">
      <c r="O275" s="352"/>
      <c r="P275" s="352"/>
      <c r="Q275" s="2"/>
      <c r="R275" s="2"/>
    </row>
    <row r="276" spans="15:18" hidden="1" x14ac:dyDescent="0.25">
      <c r="O276" s="352"/>
      <c r="P276" s="352"/>
      <c r="Q276" s="2"/>
      <c r="R276" s="2"/>
    </row>
    <row r="277" spans="15:18" hidden="1" x14ac:dyDescent="0.25">
      <c r="O277" s="352"/>
      <c r="P277" s="352"/>
      <c r="Q277" s="2"/>
      <c r="R277" s="2"/>
    </row>
    <row r="278" spans="15:18" hidden="1" x14ac:dyDescent="0.25">
      <c r="O278" s="352"/>
      <c r="P278" s="352"/>
      <c r="Q278" s="2"/>
      <c r="R278" s="2"/>
    </row>
    <row r="279" spans="15:18" hidden="1" x14ac:dyDescent="0.25">
      <c r="O279" s="352"/>
      <c r="P279" s="352"/>
      <c r="Q279" s="2"/>
      <c r="R279" s="2"/>
    </row>
    <row r="280" spans="15:18" hidden="1" x14ac:dyDescent="0.25">
      <c r="O280" s="352"/>
      <c r="P280" s="352"/>
      <c r="Q280" s="2"/>
      <c r="R280" s="2"/>
    </row>
    <row r="281" spans="15:18" hidden="1" x14ac:dyDescent="0.25">
      <c r="O281" s="352"/>
      <c r="P281" s="352"/>
      <c r="Q281" s="2"/>
      <c r="R281" s="2"/>
    </row>
    <row r="282" spans="15:18" hidden="1" x14ac:dyDescent="0.25">
      <c r="O282" s="352"/>
      <c r="P282" s="352"/>
      <c r="Q282" s="2"/>
      <c r="R282" s="2"/>
    </row>
    <row r="283" spans="15:18" hidden="1" x14ac:dyDescent="0.25">
      <c r="O283" s="352"/>
      <c r="P283" s="352"/>
      <c r="Q283" s="2"/>
      <c r="R283" s="2"/>
    </row>
    <row r="284" spans="15:18" hidden="1" x14ac:dyDescent="0.25">
      <c r="O284" s="352"/>
      <c r="P284" s="352"/>
      <c r="Q284" s="2"/>
      <c r="R284" s="2"/>
    </row>
    <row r="285" spans="15:18" hidden="1" x14ac:dyDescent="0.25">
      <c r="O285" s="352"/>
      <c r="P285" s="352"/>
      <c r="Q285" s="2"/>
      <c r="R285" s="2"/>
    </row>
    <row r="286" spans="15:18" hidden="1" x14ac:dyDescent="0.25">
      <c r="O286" s="352"/>
      <c r="P286" s="352"/>
      <c r="Q286" s="2"/>
      <c r="R286" s="2"/>
    </row>
    <row r="287" spans="15:18" hidden="1" x14ac:dyDescent="0.25">
      <c r="O287" s="352"/>
      <c r="P287" s="352"/>
      <c r="Q287" s="2"/>
      <c r="R287" s="2"/>
    </row>
    <row r="288" spans="15:18" hidden="1" x14ac:dyDescent="0.25">
      <c r="O288" s="352"/>
      <c r="P288" s="352"/>
      <c r="Q288" s="2"/>
      <c r="R288" s="2"/>
    </row>
    <row r="289" spans="15:18" hidden="1" x14ac:dyDescent="0.25">
      <c r="O289" s="352"/>
      <c r="P289" s="352"/>
      <c r="Q289" s="2"/>
      <c r="R289" s="2"/>
    </row>
    <row r="290" spans="15:18" hidden="1" x14ac:dyDescent="0.25">
      <c r="O290" s="352"/>
      <c r="P290" s="352"/>
      <c r="Q290" s="2"/>
      <c r="R290" s="2"/>
    </row>
    <row r="291" spans="15:18" hidden="1" x14ac:dyDescent="0.25">
      <c r="O291" s="352"/>
      <c r="P291" s="352"/>
      <c r="Q291" s="2"/>
      <c r="R291" s="2"/>
    </row>
    <row r="292" spans="15:18" hidden="1" x14ac:dyDescent="0.25">
      <c r="O292" s="352"/>
      <c r="P292" s="352"/>
      <c r="Q292" s="2"/>
      <c r="R292" s="2"/>
    </row>
    <row r="293" spans="15:18" hidden="1" x14ac:dyDescent="0.25">
      <c r="O293" s="352"/>
      <c r="P293" s="352"/>
      <c r="Q293" s="2"/>
      <c r="R293" s="2"/>
    </row>
    <row r="294" spans="15:18" hidden="1" x14ac:dyDescent="0.25">
      <c r="O294" s="352"/>
      <c r="P294" s="352"/>
      <c r="Q294" s="2"/>
      <c r="R294" s="2"/>
    </row>
    <row r="295" spans="15:18" hidden="1" x14ac:dyDescent="0.25">
      <c r="O295" s="352"/>
      <c r="P295" s="352"/>
      <c r="Q295" s="2"/>
      <c r="R295" s="2"/>
    </row>
    <row r="296" spans="15:18" hidden="1" x14ac:dyDescent="0.25">
      <c r="O296" s="352"/>
      <c r="P296" s="352"/>
      <c r="Q296" s="2"/>
      <c r="R296" s="2"/>
    </row>
    <row r="297" spans="15:18" hidden="1" x14ac:dyDescent="0.25">
      <c r="O297" s="352"/>
      <c r="P297" s="352"/>
      <c r="Q297" s="2"/>
      <c r="R297" s="2"/>
    </row>
    <row r="298" spans="15:18" hidden="1" x14ac:dyDescent="0.25">
      <c r="O298" s="352"/>
      <c r="P298" s="352"/>
      <c r="Q298" s="2"/>
      <c r="R298" s="2"/>
    </row>
    <row r="299" spans="15:18" hidden="1" x14ac:dyDescent="0.25">
      <c r="O299" s="352"/>
      <c r="P299" s="352"/>
      <c r="Q299" s="2"/>
      <c r="R299" s="2"/>
    </row>
    <row r="300" spans="15:18" hidden="1" x14ac:dyDescent="0.25">
      <c r="O300" s="352"/>
      <c r="P300" s="352"/>
      <c r="Q300" s="2"/>
      <c r="R300" s="2"/>
    </row>
    <row r="301" spans="15:18" hidden="1" x14ac:dyDescent="0.25">
      <c r="O301" s="352"/>
      <c r="P301" s="352"/>
      <c r="Q301" s="2"/>
      <c r="R301" s="2"/>
    </row>
    <row r="302" spans="15:18" hidden="1" x14ac:dyDescent="0.25">
      <c r="O302" s="352"/>
      <c r="P302" s="352"/>
      <c r="Q302" s="2"/>
      <c r="R302" s="2"/>
    </row>
    <row r="303" spans="15:18" hidden="1" x14ac:dyDescent="0.25">
      <c r="O303" s="352"/>
      <c r="P303" s="352"/>
      <c r="Q303" s="2"/>
      <c r="R303" s="2"/>
    </row>
    <row r="304" spans="15:18" hidden="1" x14ac:dyDescent="0.25">
      <c r="O304" s="352"/>
      <c r="P304" s="352"/>
      <c r="Q304" s="2"/>
      <c r="R304" s="2"/>
    </row>
    <row r="305" spans="15:18" hidden="1" x14ac:dyDescent="0.25">
      <c r="O305" s="352"/>
      <c r="P305" s="352"/>
      <c r="Q305" s="2"/>
      <c r="R305" s="2"/>
    </row>
    <row r="306" spans="15:18" hidden="1" x14ac:dyDescent="0.25">
      <c r="O306" s="352"/>
      <c r="P306" s="352"/>
      <c r="Q306" s="2"/>
      <c r="R306" s="2"/>
    </row>
    <row r="307" spans="15:18" hidden="1" x14ac:dyDescent="0.25">
      <c r="O307" s="352"/>
      <c r="P307" s="352"/>
      <c r="Q307" s="2"/>
      <c r="R307" s="2"/>
    </row>
    <row r="308" spans="15:18" hidden="1" x14ac:dyDescent="0.25">
      <c r="O308" s="352"/>
      <c r="P308" s="352"/>
      <c r="Q308" s="2"/>
      <c r="R308" s="2"/>
    </row>
    <row r="309" spans="15:18" hidden="1" x14ac:dyDescent="0.25">
      <c r="O309" s="352"/>
      <c r="P309" s="352"/>
      <c r="Q309" s="2"/>
      <c r="R309" s="2"/>
    </row>
    <row r="310" spans="15:18" hidden="1" x14ac:dyDescent="0.25">
      <c r="O310" s="352"/>
      <c r="P310" s="352"/>
      <c r="Q310" s="2"/>
      <c r="R310" s="2"/>
    </row>
    <row r="311" spans="15:18" hidden="1" x14ac:dyDescent="0.25">
      <c r="O311" s="352"/>
      <c r="P311" s="352"/>
      <c r="Q311" s="2"/>
      <c r="R311" s="2"/>
    </row>
    <row r="312" spans="15:18" hidden="1" x14ac:dyDescent="0.25">
      <c r="O312" s="352"/>
      <c r="P312" s="352"/>
      <c r="Q312" s="2"/>
      <c r="R312" s="2"/>
    </row>
    <row r="313" spans="15:18" hidden="1" x14ac:dyDescent="0.25">
      <c r="O313" s="352"/>
      <c r="P313" s="352"/>
      <c r="Q313" s="2"/>
      <c r="R313" s="2"/>
    </row>
    <row r="314" spans="15:18" hidden="1" x14ac:dyDescent="0.25">
      <c r="O314" s="352"/>
      <c r="P314" s="352"/>
      <c r="Q314" s="2"/>
      <c r="R314" s="2"/>
    </row>
    <row r="315" spans="15:18" hidden="1" x14ac:dyDescent="0.25">
      <c r="O315" s="352"/>
      <c r="P315" s="352"/>
      <c r="Q315" s="2"/>
      <c r="R315" s="2"/>
    </row>
    <row r="316" spans="15:18" hidden="1" x14ac:dyDescent="0.25">
      <c r="O316" s="352"/>
      <c r="P316" s="352"/>
      <c r="Q316" s="2"/>
      <c r="R316" s="2"/>
    </row>
    <row r="317" spans="15:18" hidden="1" x14ac:dyDescent="0.25">
      <c r="O317" s="352"/>
      <c r="P317" s="352"/>
      <c r="Q317" s="2"/>
      <c r="R317" s="2"/>
    </row>
    <row r="318" spans="15:18" hidden="1" x14ac:dyDescent="0.25">
      <c r="O318" s="352"/>
      <c r="P318" s="352"/>
      <c r="Q318" s="2"/>
      <c r="R318" s="2"/>
    </row>
    <row r="319" spans="15:18" hidden="1" x14ac:dyDescent="0.25">
      <c r="O319" s="352"/>
      <c r="P319" s="352"/>
      <c r="Q319" s="2"/>
      <c r="R319" s="2"/>
    </row>
    <row r="320" spans="15:18" hidden="1" x14ac:dyDescent="0.25">
      <c r="O320" s="352"/>
      <c r="P320" s="352"/>
      <c r="Q320" s="2"/>
      <c r="R320" s="2"/>
    </row>
    <row r="321" spans="15:18" hidden="1" x14ac:dyDescent="0.25">
      <c r="O321" s="352"/>
      <c r="P321" s="352"/>
      <c r="Q321" s="2"/>
      <c r="R321" s="2"/>
    </row>
    <row r="322" spans="15:18" hidden="1" x14ac:dyDescent="0.25">
      <c r="O322" s="352"/>
      <c r="P322" s="352"/>
      <c r="Q322" s="2"/>
      <c r="R322" s="2"/>
    </row>
    <row r="323" spans="15:18" hidden="1" x14ac:dyDescent="0.25">
      <c r="O323" s="352"/>
      <c r="P323" s="352"/>
      <c r="Q323" s="2"/>
      <c r="R323" s="2"/>
    </row>
    <row r="324" spans="15:18" hidden="1" x14ac:dyDescent="0.25">
      <c r="O324" s="352"/>
      <c r="P324" s="352"/>
      <c r="Q324" s="2"/>
      <c r="R324" s="2"/>
    </row>
    <row r="325" spans="15:18" hidden="1" x14ac:dyDescent="0.25">
      <c r="O325" s="352"/>
      <c r="P325" s="352"/>
      <c r="Q325" s="2"/>
      <c r="R325" s="2"/>
    </row>
    <row r="326" spans="15:18" hidden="1" x14ac:dyDescent="0.25">
      <c r="O326" s="352"/>
      <c r="P326" s="352"/>
      <c r="Q326" s="2"/>
      <c r="R326" s="2"/>
    </row>
    <row r="327" spans="15:18" hidden="1" x14ac:dyDescent="0.25">
      <c r="O327" s="352"/>
      <c r="P327" s="352"/>
      <c r="Q327" s="2"/>
      <c r="R327" s="2"/>
    </row>
    <row r="328" spans="15:18" hidden="1" x14ac:dyDescent="0.25">
      <c r="O328" s="352"/>
      <c r="P328" s="352"/>
      <c r="Q328" s="2"/>
      <c r="R328" s="2"/>
    </row>
    <row r="329" spans="15:18" hidden="1" x14ac:dyDescent="0.25">
      <c r="O329" s="352"/>
      <c r="P329" s="352"/>
      <c r="Q329" s="2"/>
      <c r="R329" s="2"/>
    </row>
    <row r="330" spans="15:18" hidden="1" x14ac:dyDescent="0.25">
      <c r="O330" s="352"/>
      <c r="P330" s="352"/>
      <c r="Q330" s="2"/>
      <c r="R330" s="2"/>
    </row>
    <row r="331" spans="15:18" hidden="1" x14ac:dyDescent="0.25">
      <c r="O331" s="352"/>
      <c r="P331" s="352"/>
      <c r="Q331" s="2"/>
      <c r="R331" s="2"/>
    </row>
    <row r="332" spans="15:18" hidden="1" x14ac:dyDescent="0.25">
      <c r="O332" s="352"/>
      <c r="P332" s="352"/>
      <c r="Q332" s="2"/>
      <c r="R332" s="2"/>
    </row>
    <row r="333" spans="15:18" hidden="1" x14ac:dyDescent="0.25">
      <c r="O333" s="352"/>
      <c r="P333" s="352"/>
      <c r="Q333" s="2"/>
      <c r="R333" s="2"/>
    </row>
    <row r="334" spans="15:18" hidden="1" x14ac:dyDescent="0.25">
      <c r="O334" s="352"/>
      <c r="P334" s="352"/>
      <c r="Q334" s="2"/>
      <c r="R334" s="2"/>
    </row>
    <row r="335" spans="15:18" hidden="1" x14ac:dyDescent="0.25">
      <c r="O335" s="352"/>
      <c r="P335" s="352"/>
      <c r="Q335" s="2"/>
      <c r="R335" s="2"/>
    </row>
    <row r="336" spans="15:18" hidden="1" x14ac:dyDescent="0.25">
      <c r="O336" s="352"/>
      <c r="P336" s="352"/>
      <c r="Q336" s="2"/>
      <c r="R336" s="2"/>
    </row>
    <row r="337" spans="15:18" hidden="1" x14ac:dyDescent="0.25">
      <c r="O337" s="352"/>
      <c r="P337" s="352"/>
      <c r="Q337" s="2"/>
      <c r="R337" s="2"/>
    </row>
    <row r="338" spans="15:18" hidden="1" x14ac:dyDescent="0.25">
      <c r="O338" s="352"/>
      <c r="P338" s="352"/>
      <c r="Q338" s="2"/>
      <c r="R338" s="2"/>
    </row>
    <row r="339" spans="15:18" hidden="1" x14ac:dyDescent="0.25">
      <c r="O339" s="352"/>
      <c r="P339" s="352"/>
      <c r="Q339" s="2"/>
      <c r="R339" s="2"/>
    </row>
    <row r="340" spans="15:18" hidden="1" x14ac:dyDescent="0.25">
      <c r="O340" s="352"/>
      <c r="P340" s="352"/>
      <c r="Q340" s="2"/>
      <c r="R340" s="2"/>
    </row>
    <row r="341" spans="15:18" hidden="1" x14ac:dyDescent="0.25">
      <c r="O341" s="352"/>
      <c r="P341" s="352"/>
      <c r="Q341" s="2"/>
      <c r="R341" s="2"/>
    </row>
    <row r="342" spans="15:18" hidden="1" x14ac:dyDescent="0.25">
      <c r="O342" s="352"/>
      <c r="P342" s="352"/>
      <c r="Q342" s="2"/>
      <c r="R342" s="2"/>
    </row>
    <row r="343" spans="15:18" hidden="1" x14ac:dyDescent="0.25">
      <c r="O343" s="352"/>
      <c r="P343" s="352"/>
      <c r="Q343" s="2"/>
      <c r="R343" s="2"/>
    </row>
    <row r="344" spans="15:18" hidden="1" x14ac:dyDescent="0.25">
      <c r="O344" s="352"/>
      <c r="P344" s="352"/>
      <c r="Q344" s="2"/>
      <c r="R344" s="2"/>
    </row>
    <row r="345" spans="15:18" hidden="1" x14ac:dyDescent="0.25">
      <c r="O345" s="352"/>
      <c r="P345" s="352"/>
      <c r="Q345" s="2"/>
      <c r="R345" s="2"/>
    </row>
    <row r="346" spans="15:18" hidden="1" x14ac:dyDescent="0.25">
      <c r="O346" s="352"/>
      <c r="P346" s="352"/>
      <c r="Q346" s="2"/>
      <c r="R346" s="2"/>
    </row>
    <row r="347" spans="15:18" hidden="1" x14ac:dyDescent="0.25">
      <c r="O347" s="352"/>
      <c r="P347" s="352"/>
      <c r="Q347" s="2"/>
      <c r="R347" s="2"/>
    </row>
    <row r="348" spans="15:18" hidden="1" x14ac:dyDescent="0.25">
      <c r="O348" s="352"/>
      <c r="P348" s="352"/>
      <c r="Q348" s="2"/>
      <c r="R348" s="2"/>
    </row>
    <row r="349" spans="15:18" hidden="1" x14ac:dyDescent="0.25">
      <c r="O349" s="352"/>
      <c r="P349" s="352"/>
      <c r="Q349" s="2"/>
      <c r="R349" s="2"/>
    </row>
    <row r="350" spans="15:18" hidden="1" x14ac:dyDescent="0.25">
      <c r="O350" s="352"/>
      <c r="P350" s="352"/>
      <c r="Q350" s="2"/>
      <c r="R350" s="2"/>
    </row>
    <row r="351" spans="15:18" hidden="1" x14ac:dyDescent="0.25">
      <c r="O351" s="352"/>
      <c r="P351" s="352"/>
      <c r="Q351" s="2"/>
      <c r="R351" s="2"/>
    </row>
    <row r="352" spans="15:18" hidden="1" x14ac:dyDescent="0.25">
      <c r="O352" s="352"/>
      <c r="P352" s="352"/>
      <c r="Q352" s="2"/>
      <c r="R352" s="2"/>
    </row>
    <row r="353" spans="15:18" hidden="1" x14ac:dyDescent="0.25">
      <c r="O353" s="352"/>
      <c r="P353" s="352"/>
      <c r="Q353" s="2"/>
      <c r="R353" s="2"/>
    </row>
    <row r="354" spans="15:18" hidden="1" x14ac:dyDescent="0.25">
      <c r="O354" s="352"/>
      <c r="P354" s="352"/>
      <c r="Q354" s="2"/>
      <c r="R354" s="2"/>
    </row>
    <row r="355" spans="15:18" hidden="1" x14ac:dyDescent="0.25">
      <c r="O355" s="352"/>
      <c r="P355" s="352"/>
      <c r="Q355" s="2"/>
      <c r="R355" s="2"/>
    </row>
    <row r="356" spans="15:18" hidden="1" x14ac:dyDescent="0.25">
      <c r="O356" s="352"/>
      <c r="P356" s="352"/>
      <c r="Q356" s="2"/>
      <c r="R356" s="2"/>
    </row>
    <row r="357" spans="15:18" hidden="1" x14ac:dyDescent="0.25">
      <c r="O357" s="352"/>
      <c r="P357" s="352"/>
      <c r="Q357" s="2"/>
      <c r="R357" s="2"/>
    </row>
    <row r="358" spans="15:18" hidden="1" x14ac:dyDescent="0.25">
      <c r="O358" s="352"/>
      <c r="P358" s="352"/>
      <c r="Q358" s="2"/>
      <c r="R358" s="2"/>
    </row>
    <row r="359" spans="15:18" hidden="1" x14ac:dyDescent="0.25">
      <c r="O359" s="352"/>
      <c r="P359" s="352"/>
      <c r="Q359" s="2"/>
      <c r="R359" s="2"/>
    </row>
    <row r="360" spans="15:18" hidden="1" x14ac:dyDescent="0.25">
      <c r="O360" s="352"/>
      <c r="P360" s="352"/>
      <c r="Q360" s="2"/>
      <c r="R360" s="2"/>
    </row>
    <row r="361" spans="15:18" hidden="1" x14ac:dyDescent="0.25">
      <c r="O361" s="352"/>
      <c r="P361" s="352"/>
      <c r="Q361" s="2"/>
      <c r="R361" s="2"/>
    </row>
    <row r="362" spans="15:18" hidden="1" x14ac:dyDescent="0.25">
      <c r="O362" s="352"/>
      <c r="P362" s="352"/>
      <c r="Q362" s="2"/>
      <c r="R362" s="2"/>
    </row>
    <row r="363" spans="15:18" hidden="1" x14ac:dyDescent="0.25">
      <c r="O363" s="352"/>
      <c r="P363" s="352"/>
      <c r="Q363" s="2"/>
      <c r="R363" s="2"/>
    </row>
    <row r="364" spans="15:18" hidden="1" x14ac:dyDescent="0.25">
      <c r="O364" s="352"/>
      <c r="P364" s="352"/>
      <c r="Q364" s="2"/>
      <c r="R364" s="2"/>
    </row>
    <row r="365" spans="15:18" hidden="1" x14ac:dyDescent="0.25">
      <c r="O365" s="352"/>
      <c r="P365" s="352"/>
      <c r="Q365" s="2"/>
      <c r="R365" s="2"/>
    </row>
    <row r="366" spans="15:18" hidden="1" x14ac:dyDescent="0.25">
      <c r="O366" s="352"/>
      <c r="P366" s="352"/>
      <c r="Q366" s="2"/>
      <c r="R366" s="2"/>
    </row>
    <row r="367" spans="15:18" hidden="1" x14ac:dyDescent="0.25">
      <c r="O367" s="352"/>
      <c r="P367" s="352"/>
      <c r="Q367" s="2"/>
      <c r="R367" s="2"/>
    </row>
    <row r="368" spans="15:18" hidden="1" x14ac:dyDescent="0.25">
      <c r="O368" s="352"/>
      <c r="P368" s="352"/>
      <c r="Q368" s="2"/>
      <c r="R368" s="2"/>
    </row>
    <row r="369" spans="15:18" hidden="1" x14ac:dyDescent="0.25">
      <c r="O369" s="352"/>
      <c r="P369" s="352"/>
      <c r="Q369" s="2"/>
      <c r="R369" s="2"/>
    </row>
    <row r="370" spans="15:18" hidden="1" x14ac:dyDescent="0.25">
      <c r="O370" s="352"/>
      <c r="P370" s="352"/>
      <c r="Q370" s="2"/>
      <c r="R370" s="2"/>
    </row>
    <row r="371" spans="15:18" hidden="1" x14ac:dyDescent="0.25">
      <c r="O371" s="352"/>
      <c r="P371" s="352"/>
      <c r="Q371" s="2"/>
      <c r="R371" s="2"/>
    </row>
    <row r="372" spans="15:18" hidden="1" x14ac:dyDescent="0.25">
      <c r="O372" s="352"/>
      <c r="P372" s="352"/>
      <c r="Q372" s="2"/>
      <c r="R372" s="2"/>
    </row>
    <row r="373" spans="15:18" hidden="1" x14ac:dyDescent="0.25">
      <c r="O373" s="352"/>
      <c r="P373" s="352"/>
      <c r="Q373" s="2"/>
      <c r="R373" s="2"/>
    </row>
    <row r="374" spans="15:18" hidden="1" x14ac:dyDescent="0.25">
      <c r="O374" s="352"/>
      <c r="P374" s="352"/>
      <c r="Q374" s="2"/>
      <c r="R374" s="2"/>
    </row>
    <row r="375" spans="15:18" hidden="1" x14ac:dyDescent="0.25">
      <c r="O375" s="352"/>
      <c r="P375" s="352"/>
      <c r="Q375" s="2"/>
      <c r="R375" s="2"/>
    </row>
    <row r="376" spans="15:18" hidden="1" x14ac:dyDescent="0.25">
      <c r="O376" s="352"/>
      <c r="P376" s="352"/>
      <c r="Q376" s="2"/>
      <c r="R376" s="2"/>
    </row>
    <row r="377" spans="15:18" hidden="1" x14ac:dyDescent="0.25">
      <c r="O377" s="352"/>
      <c r="P377" s="352"/>
      <c r="Q377" s="2"/>
      <c r="R377" s="2"/>
    </row>
    <row r="378" spans="15:18" hidden="1" x14ac:dyDescent="0.25">
      <c r="O378" s="352"/>
      <c r="P378" s="352"/>
      <c r="Q378" s="2"/>
      <c r="R378" s="2"/>
    </row>
    <row r="379" spans="15:18" hidden="1" x14ac:dyDescent="0.25">
      <c r="O379" s="352"/>
      <c r="P379" s="352"/>
      <c r="Q379" s="2"/>
      <c r="R379" s="2"/>
    </row>
    <row r="380" spans="15:18" hidden="1" x14ac:dyDescent="0.25">
      <c r="O380" s="352"/>
      <c r="P380" s="352"/>
      <c r="Q380" s="2"/>
      <c r="R380" s="2"/>
    </row>
    <row r="381" spans="15:18" hidden="1" x14ac:dyDescent="0.25">
      <c r="O381" s="352"/>
      <c r="P381" s="352"/>
      <c r="Q381" s="2"/>
      <c r="R381" s="2"/>
    </row>
    <row r="382" spans="15:18" hidden="1" x14ac:dyDescent="0.25">
      <c r="O382" s="352"/>
      <c r="P382" s="352"/>
      <c r="Q382" s="2"/>
      <c r="R382" s="2"/>
    </row>
    <row r="383" spans="15:18" hidden="1" x14ac:dyDescent="0.25">
      <c r="O383" s="352"/>
      <c r="P383" s="352"/>
      <c r="Q383" s="2"/>
      <c r="R383" s="2"/>
    </row>
    <row r="384" spans="15:18" hidden="1" x14ac:dyDescent="0.25">
      <c r="O384" s="352"/>
      <c r="P384" s="352"/>
      <c r="Q384" s="2"/>
      <c r="R384" s="2"/>
    </row>
    <row r="385" spans="15:18" hidden="1" x14ac:dyDescent="0.25">
      <c r="O385" s="352"/>
      <c r="P385" s="352"/>
      <c r="Q385" s="2"/>
      <c r="R385" s="2"/>
    </row>
    <row r="386" spans="15:18" hidden="1" x14ac:dyDescent="0.25">
      <c r="O386" s="352"/>
      <c r="P386" s="352"/>
      <c r="Q386" s="2"/>
      <c r="R386" s="2"/>
    </row>
    <row r="387" spans="15:18" hidden="1" x14ac:dyDescent="0.25">
      <c r="O387" s="352"/>
      <c r="P387" s="352"/>
      <c r="Q387" s="2"/>
      <c r="R387" s="2"/>
    </row>
    <row r="388" spans="15:18" hidden="1" x14ac:dyDescent="0.25">
      <c r="O388" s="352"/>
      <c r="P388" s="352"/>
      <c r="Q388" s="2"/>
      <c r="R388" s="2"/>
    </row>
    <row r="389" spans="15:18" hidden="1" x14ac:dyDescent="0.25">
      <c r="O389" s="352"/>
      <c r="P389" s="352"/>
      <c r="Q389" s="2"/>
      <c r="R389" s="2"/>
    </row>
    <row r="390" spans="15:18" hidden="1" x14ac:dyDescent="0.25">
      <c r="O390" s="352"/>
      <c r="P390" s="352"/>
      <c r="Q390" s="2"/>
      <c r="R390" s="2"/>
    </row>
    <row r="391" spans="15:18" hidden="1" x14ac:dyDescent="0.25">
      <c r="O391" s="352"/>
      <c r="P391" s="352"/>
      <c r="Q391" s="2"/>
      <c r="R391" s="2"/>
    </row>
    <row r="392" spans="15:18" hidden="1" x14ac:dyDescent="0.25">
      <c r="O392" s="352"/>
      <c r="P392" s="352"/>
      <c r="Q392" s="2"/>
      <c r="R392" s="2"/>
    </row>
    <row r="393" spans="15:18" hidden="1" x14ac:dyDescent="0.25">
      <c r="O393" s="352"/>
      <c r="P393" s="352"/>
      <c r="Q393" s="2"/>
      <c r="R393" s="2"/>
    </row>
    <row r="394" spans="15:18" hidden="1" x14ac:dyDescent="0.25">
      <c r="O394" s="352"/>
      <c r="P394" s="352"/>
      <c r="Q394" s="2"/>
      <c r="R394" s="2"/>
    </row>
    <row r="395" spans="15:18" hidden="1" x14ac:dyDescent="0.25">
      <c r="O395" s="352"/>
      <c r="P395" s="352"/>
      <c r="Q395" s="2"/>
      <c r="R395" s="2"/>
    </row>
    <row r="396" spans="15:18" hidden="1" x14ac:dyDescent="0.25">
      <c r="O396" s="352"/>
      <c r="P396" s="352"/>
      <c r="Q396" s="2"/>
      <c r="R396" s="2"/>
    </row>
    <row r="397" spans="15:18" hidden="1" x14ac:dyDescent="0.25">
      <c r="O397" s="352"/>
      <c r="P397" s="352"/>
      <c r="Q397" s="2"/>
      <c r="R397" s="2"/>
    </row>
    <row r="398" spans="15:18" hidden="1" x14ac:dyDescent="0.25">
      <c r="O398" s="352"/>
      <c r="P398" s="352"/>
      <c r="Q398" s="2"/>
      <c r="R398" s="2"/>
    </row>
    <row r="399" spans="15:18" hidden="1" x14ac:dyDescent="0.25">
      <c r="O399" s="352"/>
      <c r="P399" s="352"/>
      <c r="Q399" s="2"/>
      <c r="R399" s="2"/>
    </row>
    <row r="400" spans="15:18" hidden="1" x14ac:dyDescent="0.25">
      <c r="O400" s="352"/>
      <c r="P400" s="352"/>
      <c r="Q400" s="2"/>
      <c r="R400" s="2"/>
    </row>
    <row r="401" spans="15:18" hidden="1" x14ac:dyDescent="0.25">
      <c r="O401" s="352"/>
      <c r="P401" s="352"/>
      <c r="Q401" s="2"/>
      <c r="R401" s="2"/>
    </row>
    <row r="402" spans="15:18" hidden="1" x14ac:dyDescent="0.25">
      <c r="O402" s="352"/>
      <c r="P402" s="352"/>
      <c r="Q402" s="2"/>
      <c r="R402" s="2"/>
    </row>
    <row r="403" spans="15:18" hidden="1" x14ac:dyDescent="0.25">
      <c r="O403" s="352"/>
      <c r="P403" s="352"/>
      <c r="Q403" s="2"/>
      <c r="R403" s="2"/>
    </row>
    <row r="404" spans="15:18" hidden="1" x14ac:dyDescent="0.25">
      <c r="O404" s="352"/>
      <c r="P404" s="352"/>
      <c r="Q404" s="2"/>
      <c r="R404" s="2"/>
    </row>
    <row r="405" spans="15:18" hidden="1" x14ac:dyDescent="0.25">
      <c r="O405" s="352"/>
      <c r="P405" s="352"/>
      <c r="Q405" s="2"/>
      <c r="R405" s="2"/>
    </row>
    <row r="406" spans="15:18" hidden="1" x14ac:dyDescent="0.25">
      <c r="O406" s="352"/>
      <c r="P406" s="352"/>
      <c r="Q406" s="2"/>
      <c r="R406" s="2"/>
    </row>
    <row r="407" spans="15:18" hidden="1" x14ac:dyDescent="0.25">
      <c r="O407" s="352"/>
      <c r="P407" s="352"/>
      <c r="Q407" s="2"/>
      <c r="R407" s="2"/>
    </row>
    <row r="408" spans="15:18" hidden="1" x14ac:dyDescent="0.25">
      <c r="O408" s="352"/>
      <c r="P408" s="352"/>
      <c r="Q408" s="2"/>
      <c r="R408" s="2"/>
    </row>
    <row r="409" spans="15:18" hidden="1" x14ac:dyDescent="0.25">
      <c r="O409" s="352"/>
      <c r="P409" s="352"/>
      <c r="Q409" s="2"/>
      <c r="R409" s="2"/>
    </row>
    <row r="410" spans="15:18" hidden="1" x14ac:dyDescent="0.25">
      <c r="O410" s="352"/>
      <c r="P410" s="352"/>
      <c r="Q410" s="2"/>
      <c r="R410" s="2"/>
    </row>
    <row r="411" spans="15:18" hidden="1" x14ac:dyDescent="0.25">
      <c r="O411" s="352"/>
      <c r="P411" s="352"/>
      <c r="Q411" s="2"/>
      <c r="R411" s="2"/>
    </row>
    <row r="412" spans="15:18" hidden="1" x14ac:dyDescent="0.25">
      <c r="O412" s="352"/>
      <c r="P412" s="352"/>
      <c r="Q412" s="2"/>
      <c r="R412" s="2"/>
    </row>
    <row r="413" spans="15:18" hidden="1" x14ac:dyDescent="0.25">
      <c r="O413" s="352"/>
      <c r="P413" s="352"/>
      <c r="Q413" s="2"/>
      <c r="R413" s="2"/>
    </row>
    <row r="414" spans="15:18" hidden="1" x14ac:dyDescent="0.25">
      <c r="O414" s="352"/>
      <c r="P414" s="352"/>
      <c r="Q414" s="2"/>
      <c r="R414" s="2"/>
    </row>
    <row r="415" spans="15:18" hidden="1" x14ac:dyDescent="0.25">
      <c r="O415" s="352"/>
      <c r="P415" s="352"/>
      <c r="Q415" s="2"/>
      <c r="R415" s="2"/>
    </row>
    <row r="416" spans="15:18" hidden="1" x14ac:dyDescent="0.25">
      <c r="O416" s="352"/>
      <c r="P416" s="352"/>
      <c r="Q416" s="2"/>
      <c r="R416" s="2"/>
    </row>
    <row r="417" spans="15:18" hidden="1" x14ac:dyDescent="0.25">
      <c r="O417" s="352"/>
      <c r="P417" s="352"/>
      <c r="Q417" s="2"/>
      <c r="R417" s="2"/>
    </row>
    <row r="418" spans="15:18" hidden="1" x14ac:dyDescent="0.25">
      <c r="O418" s="352"/>
      <c r="P418" s="352"/>
      <c r="Q418" s="2"/>
      <c r="R418" s="2"/>
    </row>
    <row r="419" spans="15:18" hidden="1" x14ac:dyDescent="0.25">
      <c r="O419" s="352"/>
      <c r="P419" s="352"/>
      <c r="Q419" s="2"/>
      <c r="R419" s="2"/>
    </row>
    <row r="420" spans="15:18" hidden="1" x14ac:dyDescent="0.25">
      <c r="O420" s="352"/>
      <c r="P420" s="352"/>
      <c r="Q420" s="2"/>
      <c r="R420" s="2"/>
    </row>
    <row r="421" spans="15:18" hidden="1" x14ac:dyDescent="0.25">
      <c r="O421" s="352"/>
      <c r="P421" s="352"/>
      <c r="Q421" s="2"/>
      <c r="R421" s="2"/>
    </row>
    <row r="422" spans="15:18" hidden="1" x14ac:dyDescent="0.25">
      <c r="O422" s="352"/>
      <c r="P422" s="352"/>
      <c r="Q422" s="2"/>
      <c r="R422" s="2"/>
    </row>
    <row r="423" spans="15:18" hidden="1" x14ac:dyDescent="0.25">
      <c r="O423" s="352"/>
      <c r="P423" s="352"/>
      <c r="Q423" s="2"/>
      <c r="R423" s="2"/>
    </row>
    <row r="424" spans="15:18" hidden="1" x14ac:dyDescent="0.25">
      <c r="O424" s="352"/>
      <c r="P424" s="352"/>
      <c r="Q424" s="2"/>
      <c r="R424" s="2"/>
    </row>
    <row r="425" spans="15:18" hidden="1" x14ac:dyDescent="0.25">
      <c r="O425" s="352"/>
      <c r="P425" s="352"/>
      <c r="Q425" s="2"/>
      <c r="R425" s="2"/>
    </row>
    <row r="426" spans="15:18" hidden="1" x14ac:dyDescent="0.25">
      <c r="O426" s="352"/>
      <c r="P426" s="352"/>
      <c r="Q426" s="2"/>
      <c r="R426" s="2"/>
    </row>
    <row r="427" spans="15:18" hidden="1" x14ac:dyDescent="0.25">
      <c r="O427" s="352"/>
      <c r="P427" s="352"/>
      <c r="Q427" s="2"/>
      <c r="R427" s="2"/>
    </row>
    <row r="428" spans="15:18" hidden="1" x14ac:dyDescent="0.25">
      <c r="O428" s="352"/>
      <c r="P428" s="352"/>
      <c r="Q428" s="2"/>
      <c r="R428" s="2"/>
    </row>
    <row r="429" spans="15:18" hidden="1" x14ac:dyDescent="0.25">
      <c r="O429" s="352"/>
      <c r="P429" s="352"/>
      <c r="Q429" s="2"/>
      <c r="R429" s="2"/>
    </row>
    <row r="430" spans="15:18" hidden="1" x14ac:dyDescent="0.25">
      <c r="O430" s="352"/>
      <c r="P430" s="352"/>
      <c r="Q430" s="2"/>
      <c r="R430" s="2"/>
    </row>
    <row r="431" spans="15:18" hidden="1" x14ac:dyDescent="0.25">
      <c r="O431" s="352"/>
      <c r="P431" s="352"/>
      <c r="Q431" s="2"/>
      <c r="R431" s="2"/>
    </row>
    <row r="432" spans="15:18" hidden="1" x14ac:dyDescent="0.25">
      <c r="O432" s="352"/>
      <c r="P432" s="352"/>
      <c r="Q432" s="2"/>
      <c r="R432" s="2"/>
    </row>
    <row r="433" spans="15:18" hidden="1" x14ac:dyDescent="0.25">
      <c r="O433" s="352"/>
      <c r="P433" s="352"/>
      <c r="Q433" s="2"/>
      <c r="R433" s="2"/>
    </row>
    <row r="434" spans="15:18" hidden="1" x14ac:dyDescent="0.25">
      <c r="O434" s="352"/>
      <c r="P434" s="352"/>
      <c r="Q434" s="2"/>
      <c r="R434" s="2"/>
    </row>
    <row r="435" spans="15:18" hidden="1" x14ac:dyDescent="0.25">
      <c r="O435" s="352"/>
      <c r="P435" s="352"/>
      <c r="Q435" s="2"/>
      <c r="R435" s="2"/>
    </row>
    <row r="436" spans="15:18" hidden="1" x14ac:dyDescent="0.25">
      <c r="O436" s="352"/>
      <c r="P436" s="352"/>
      <c r="Q436" s="2"/>
      <c r="R436" s="2"/>
    </row>
    <row r="437" spans="15:18" hidden="1" x14ac:dyDescent="0.25">
      <c r="O437" s="352"/>
      <c r="P437" s="352"/>
      <c r="Q437" s="2"/>
      <c r="R437" s="2"/>
    </row>
    <row r="438" spans="15:18" hidden="1" x14ac:dyDescent="0.25">
      <c r="O438" s="352"/>
      <c r="P438" s="352"/>
      <c r="Q438" s="2"/>
      <c r="R438" s="2"/>
    </row>
    <row r="439" spans="15:18" hidden="1" x14ac:dyDescent="0.25">
      <c r="O439" s="352"/>
      <c r="P439" s="352"/>
      <c r="Q439" s="2"/>
      <c r="R439" s="2"/>
    </row>
    <row r="440" spans="15:18" hidden="1" x14ac:dyDescent="0.25">
      <c r="O440" s="352"/>
      <c r="P440" s="352"/>
      <c r="Q440" s="2"/>
      <c r="R440" s="2"/>
    </row>
    <row r="441" spans="15:18" hidden="1" x14ac:dyDescent="0.25">
      <c r="O441" s="352"/>
      <c r="P441" s="352"/>
      <c r="Q441" s="2"/>
      <c r="R441" s="2"/>
    </row>
    <row r="442" spans="15:18" hidden="1" x14ac:dyDescent="0.25">
      <c r="O442" s="352"/>
      <c r="P442" s="352"/>
      <c r="Q442" s="2"/>
      <c r="R442" s="2"/>
    </row>
    <row r="443" spans="15:18" hidden="1" x14ac:dyDescent="0.25">
      <c r="O443" s="352"/>
      <c r="P443" s="352"/>
      <c r="Q443" s="2"/>
      <c r="R443" s="2"/>
    </row>
    <row r="444" spans="15:18" hidden="1" x14ac:dyDescent="0.25">
      <c r="O444" s="352"/>
      <c r="P444" s="352"/>
      <c r="Q444" s="2"/>
      <c r="R444" s="2"/>
    </row>
    <row r="445" spans="15:18" hidden="1" x14ac:dyDescent="0.25">
      <c r="O445" s="352"/>
      <c r="P445" s="352"/>
      <c r="Q445" s="2"/>
      <c r="R445" s="2"/>
    </row>
    <row r="446" spans="15:18" hidden="1" x14ac:dyDescent="0.25">
      <c r="O446" s="352"/>
      <c r="P446" s="352"/>
      <c r="Q446" s="2"/>
      <c r="R446" s="2"/>
    </row>
    <row r="447" spans="15:18" hidden="1" x14ac:dyDescent="0.25">
      <c r="O447" s="352"/>
      <c r="P447" s="352"/>
      <c r="Q447" s="2"/>
      <c r="R447" s="2"/>
    </row>
    <row r="448" spans="15:18" hidden="1" x14ac:dyDescent="0.25">
      <c r="O448" s="352"/>
      <c r="P448" s="352"/>
      <c r="Q448" s="2"/>
      <c r="R448" s="2"/>
    </row>
    <row r="449" spans="15:18" hidden="1" x14ac:dyDescent="0.25">
      <c r="O449" s="352"/>
      <c r="P449" s="352"/>
      <c r="Q449" s="2"/>
      <c r="R449" s="2"/>
    </row>
    <row r="450" spans="15:18" hidden="1" x14ac:dyDescent="0.25">
      <c r="O450" s="352"/>
      <c r="P450" s="352"/>
      <c r="Q450" s="2"/>
      <c r="R450" s="2"/>
    </row>
    <row r="451" spans="15:18" hidden="1" x14ac:dyDescent="0.25">
      <c r="O451" s="352"/>
      <c r="P451" s="352"/>
      <c r="Q451" s="2"/>
      <c r="R451" s="2"/>
    </row>
    <row r="452" spans="15:18" hidden="1" x14ac:dyDescent="0.25">
      <c r="O452" s="352"/>
      <c r="P452" s="352"/>
      <c r="Q452" s="2"/>
      <c r="R452" s="2"/>
    </row>
    <row r="453" spans="15:18" hidden="1" x14ac:dyDescent="0.25">
      <c r="O453" s="352"/>
      <c r="P453" s="352"/>
      <c r="Q453" s="2"/>
      <c r="R453" s="2"/>
    </row>
    <row r="454" spans="15:18" hidden="1" x14ac:dyDescent="0.25">
      <c r="O454" s="352"/>
      <c r="P454" s="352"/>
      <c r="Q454" s="2"/>
      <c r="R454" s="2"/>
    </row>
    <row r="455" spans="15:18" hidden="1" x14ac:dyDescent="0.25">
      <c r="O455" s="352"/>
      <c r="P455" s="352"/>
      <c r="Q455" s="2"/>
      <c r="R455" s="2"/>
    </row>
    <row r="456" spans="15:18" hidden="1" x14ac:dyDescent="0.25">
      <c r="O456" s="352"/>
      <c r="P456" s="352"/>
      <c r="Q456" s="2"/>
      <c r="R456" s="2"/>
    </row>
    <row r="457" spans="15:18" hidden="1" x14ac:dyDescent="0.25">
      <c r="O457" s="352"/>
      <c r="P457" s="352"/>
      <c r="Q457" s="2"/>
      <c r="R457" s="2"/>
    </row>
    <row r="458" spans="15:18" hidden="1" x14ac:dyDescent="0.25">
      <c r="O458" s="352"/>
      <c r="P458" s="352"/>
      <c r="Q458" s="2"/>
      <c r="R458" s="2"/>
    </row>
    <row r="459" spans="15:18" hidden="1" x14ac:dyDescent="0.25">
      <c r="O459" s="352"/>
      <c r="P459" s="352"/>
      <c r="Q459" s="2"/>
      <c r="R459" s="2"/>
    </row>
    <row r="460" spans="15:18" hidden="1" x14ac:dyDescent="0.25">
      <c r="O460" s="352"/>
      <c r="P460" s="352"/>
      <c r="Q460" s="2"/>
      <c r="R460" s="2"/>
    </row>
    <row r="461" spans="15:18" hidden="1" x14ac:dyDescent="0.25">
      <c r="O461" s="352"/>
      <c r="P461" s="352"/>
      <c r="Q461" s="2"/>
      <c r="R461" s="2"/>
    </row>
    <row r="462" spans="15:18" hidden="1" x14ac:dyDescent="0.25">
      <c r="O462" s="352"/>
      <c r="P462" s="352"/>
      <c r="Q462" s="2"/>
      <c r="R462" s="2"/>
    </row>
    <row r="463" spans="15:18" hidden="1" x14ac:dyDescent="0.25">
      <c r="O463" s="352"/>
      <c r="P463" s="352"/>
      <c r="Q463" s="2"/>
      <c r="R463" s="2"/>
    </row>
    <row r="464" spans="15:18" hidden="1" x14ac:dyDescent="0.25">
      <c r="O464" s="352"/>
      <c r="P464" s="352"/>
      <c r="Q464" s="2"/>
      <c r="R464" s="2"/>
    </row>
    <row r="465" spans="15:18" hidden="1" x14ac:dyDescent="0.25">
      <c r="O465" s="352"/>
      <c r="P465" s="352"/>
      <c r="Q465" s="2"/>
      <c r="R465" s="2"/>
    </row>
    <row r="466" spans="15:18" hidden="1" x14ac:dyDescent="0.25">
      <c r="O466" s="352"/>
      <c r="P466" s="352"/>
      <c r="Q466" s="2"/>
      <c r="R466" s="2"/>
    </row>
    <row r="467" spans="15:18" hidden="1" x14ac:dyDescent="0.25">
      <c r="O467" s="352"/>
      <c r="P467" s="352"/>
      <c r="Q467" s="2"/>
      <c r="R467" s="2"/>
    </row>
    <row r="468" spans="15:18" hidden="1" x14ac:dyDescent="0.25">
      <c r="O468" s="352"/>
      <c r="P468" s="352"/>
      <c r="Q468" s="2"/>
      <c r="R468" s="2"/>
    </row>
    <row r="469" spans="15:18" hidden="1" x14ac:dyDescent="0.25">
      <c r="O469" s="352"/>
      <c r="P469" s="352"/>
      <c r="Q469" s="2"/>
      <c r="R469" s="2"/>
    </row>
    <row r="470" spans="15:18" hidden="1" x14ac:dyDescent="0.25">
      <c r="O470" s="352"/>
      <c r="P470" s="352"/>
      <c r="Q470" s="2"/>
      <c r="R470" s="2"/>
    </row>
    <row r="471" spans="15:18" hidden="1" x14ac:dyDescent="0.25">
      <c r="O471" s="352"/>
      <c r="P471" s="352"/>
      <c r="Q471" s="2"/>
      <c r="R471" s="2"/>
    </row>
    <row r="472" spans="15:18" hidden="1" x14ac:dyDescent="0.25">
      <c r="O472" s="352"/>
      <c r="P472" s="352"/>
      <c r="Q472" s="2"/>
      <c r="R472" s="2"/>
    </row>
    <row r="473" spans="15:18" hidden="1" x14ac:dyDescent="0.25">
      <c r="O473" s="352"/>
      <c r="P473" s="352"/>
      <c r="Q473" s="2"/>
      <c r="R473" s="2"/>
    </row>
    <row r="474" spans="15:18" hidden="1" x14ac:dyDescent="0.25">
      <c r="O474" s="352"/>
      <c r="P474" s="352"/>
      <c r="Q474" s="2"/>
      <c r="R474" s="2"/>
    </row>
    <row r="475" spans="15:18" hidden="1" x14ac:dyDescent="0.25">
      <c r="O475" s="352"/>
      <c r="P475" s="352"/>
      <c r="Q475" s="2"/>
      <c r="R475" s="2"/>
    </row>
    <row r="476" spans="15:18" hidden="1" x14ac:dyDescent="0.25">
      <c r="O476" s="352"/>
      <c r="P476" s="352"/>
      <c r="Q476" s="2"/>
      <c r="R476" s="2"/>
    </row>
    <row r="477" spans="15:18" hidden="1" x14ac:dyDescent="0.25">
      <c r="O477" s="352"/>
      <c r="P477" s="352"/>
      <c r="Q477" s="2"/>
      <c r="R477" s="2"/>
    </row>
    <row r="478" spans="15:18" hidden="1" x14ac:dyDescent="0.25">
      <c r="O478" s="352"/>
      <c r="P478" s="352"/>
      <c r="Q478" s="2"/>
      <c r="R478" s="2"/>
    </row>
    <row r="479" spans="15:18" hidden="1" x14ac:dyDescent="0.25">
      <c r="O479" s="352"/>
      <c r="P479" s="352"/>
      <c r="Q479" s="2"/>
      <c r="R479" s="2"/>
    </row>
    <row r="480" spans="15:18" hidden="1" x14ac:dyDescent="0.25">
      <c r="O480" s="352"/>
      <c r="P480" s="352"/>
      <c r="Q480" s="2"/>
      <c r="R480" s="2"/>
    </row>
    <row r="481" spans="15:18" hidden="1" x14ac:dyDescent="0.25">
      <c r="O481" s="352"/>
      <c r="P481" s="352"/>
      <c r="Q481" s="2"/>
      <c r="R481" s="2"/>
    </row>
    <row r="482" spans="15:18" hidden="1" x14ac:dyDescent="0.25">
      <c r="O482" s="352"/>
      <c r="P482" s="352"/>
      <c r="Q482" s="2"/>
      <c r="R482" s="2"/>
    </row>
    <row r="483" spans="15:18" hidden="1" x14ac:dyDescent="0.25">
      <c r="O483" s="352"/>
      <c r="P483" s="352"/>
      <c r="Q483" s="2"/>
      <c r="R483" s="2"/>
    </row>
    <row r="484" spans="15:18" hidden="1" x14ac:dyDescent="0.25">
      <c r="O484" s="352"/>
      <c r="P484" s="352"/>
      <c r="Q484" s="2"/>
      <c r="R484" s="2"/>
    </row>
    <row r="485" spans="15:18" hidden="1" x14ac:dyDescent="0.25">
      <c r="O485" s="352"/>
      <c r="P485" s="352"/>
      <c r="Q485" s="2"/>
      <c r="R485" s="2"/>
    </row>
    <row r="486" spans="15:18" hidden="1" x14ac:dyDescent="0.25">
      <c r="O486" s="352"/>
      <c r="P486" s="352"/>
      <c r="Q486" s="2"/>
      <c r="R486" s="2"/>
    </row>
    <row r="487" spans="15:18" hidden="1" x14ac:dyDescent="0.25">
      <c r="O487" s="352"/>
      <c r="P487" s="352"/>
      <c r="Q487" s="2"/>
      <c r="R487" s="2"/>
    </row>
    <row r="488" spans="15:18" hidden="1" x14ac:dyDescent="0.25">
      <c r="O488" s="352"/>
      <c r="P488" s="352"/>
      <c r="Q488" s="2"/>
      <c r="R488" s="2"/>
    </row>
    <row r="489" spans="15:18" hidden="1" x14ac:dyDescent="0.25">
      <c r="O489" s="352"/>
      <c r="P489" s="352"/>
      <c r="Q489" s="2"/>
      <c r="R489" s="2"/>
    </row>
    <row r="490" spans="15:18" hidden="1" x14ac:dyDescent="0.25">
      <c r="O490" s="352"/>
      <c r="P490" s="352"/>
      <c r="Q490" s="2"/>
      <c r="R490" s="2"/>
    </row>
    <row r="491" spans="15:18" hidden="1" x14ac:dyDescent="0.25">
      <c r="O491" s="352"/>
      <c r="P491" s="352"/>
      <c r="Q491" s="2"/>
      <c r="R491" s="2"/>
    </row>
    <row r="492" spans="15:18" hidden="1" x14ac:dyDescent="0.25">
      <c r="O492" s="352"/>
      <c r="P492" s="352"/>
      <c r="Q492" s="2"/>
      <c r="R492" s="2"/>
    </row>
    <row r="493" spans="15:18" hidden="1" x14ac:dyDescent="0.25">
      <c r="O493" s="352"/>
      <c r="P493" s="352"/>
      <c r="Q493" s="2"/>
      <c r="R493" s="2"/>
    </row>
    <row r="494" spans="15:18" hidden="1" x14ac:dyDescent="0.25">
      <c r="O494" s="352"/>
      <c r="P494" s="352"/>
      <c r="Q494" s="2"/>
      <c r="R494" s="2"/>
    </row>
    <row r="495" spans="15:18" hidden="1" x14ac:dyDescent="0.25">
      <c r="O495" s="352"/>
      <c r="P495" s="352"/>
      <c r="Q495" s="2"/>
      <c r="R495" s="2"/>
    </row>
    <row r="496" spans="15:18" hidden="1" x14ac:dyDescent="0.25">
      <c r="O496" s="352"/>
      <c r="P496" s="352"/>
      <c r="Q496" s="2"/>
      <c r="R496" s="2"/>
    </row>
    <row r="497" spans="15:18" hidden="1" x14ac:dyDescent="0.25">
      <c r="O497" s="352"/>
      <c r="P497" s="352"/>
      <c r="Q497" s="2"/>
      <c r="R497" s="2"/>
    </row>
    <row r="498" spans="15:18" hidden="1" x14ac:dyDescent="0.25">
      <c r="O498" s="352"/>
      <c r="P498" s="352"/>
      <c r="Q498" s="2"/>
      <c r="R498" s="2"/>
    </row>
    <row r="499" spans="15:18" hidden="1" x14ac:dyDescent="0.25">
      <c r="O499" s="352"/>
      <c r="P499" s="352"/>
      <c r="Q499" s="2"/>
      <c r="R499" s="2"/>
    </row>
    <row r="500" spans="15:18" hidden="1" x14ac:dyDescent="0.25">
      <c r="O500" s="352"/>
      <c r="P500" s="352"/>
      <c r="Q500" s="2"/>
      <c r="R500" s="2"/>
    </row>
    <row r="501" spans="15:18" hidden="1" x14ac:dyDescent="0.25">
      <c r="O501" s="352"/>
      <c r="P501" s="352"/>
      <c r="Q501" s="2"/>
      <c r="R501" s="2"/>
    </row>
    <row r="502" spans="15:18" hidden="1" x14ac:dyDescent="0.25">
      <c r="O502" s="352"/>
      <c r="P502" s="352"/>
      <c r="Q502" s="2"/>
      <c r="R502" s="2"/>
    </row>
    <row r="503" spans="15:18" hidden="1" x14ac:dyDescent="0.25">
      <c r="O503" s="352"/>
      <c r="P503" s="352"/>
      <c r="Q503" s="2"/>
      <c r="R503" s="2"/>
    </row>
    <row r="504" spans="15:18" hidden="1" x14ac:dyDescent="0.25">
      <c r="O504" s="352"/>
      <c r="P504" s="352"/>
      <c r="Q504" s="2"/>
      <c r="R504" s="2"/>
    </row>
    <row r="505" spans="15:18" hidden="1" x14ac:dyDescent="0.25">
      <c r="O505" s="352"/>
      <c r="P505" s="352"/>
      <c r="Q505" s="2"/>
      <c r="R505" s="2"/>
    </row>
    <row r="506" spans="15:18" hidden="1" x14ac:dyDescent="0.25">
      <c r="O506" s="352"/>
      <c r="P506" s="352"/>
      <c r="Q506" s="2"/>
      <c r="R506" s="2"/>
    </row>
    <row r="507" spans="15:18" hidden="1" x14ac:dyDescent="0.25">
      <c r="O507" s="352"/>
      <c r="P507" s="352"/>
      <c r="Q507" s="2"/>
      <c r="R507" s="2"/>
    </row>
    <row r="508" spans="15:18" hidden="1" x14ac:dyDescent="0.25">
      <c r="O508" s="352"/>
      <c r="P508" s="352"/>
      <c r="Q508" s="2"/>
      <c r="R508" s="2"/>
    </row>
    <row r="509" spans="15:18" hidden="1" x14ac:dyDescent="0.25">
      <c r="O509" s="352"/>
      <c r="P509" s="352"/>
      <c r="Q509" s="2"/>
      <c r="R509" s="2"/>
    </row>
    <row r="510" spans="15:18" hidden="1" x14ac:dyDescent="0.25">
      <c r="O510" s="352"/>
      <c r="P510" s="352"/>
      <c r="Q510" s="2"/>
      <c r="R510" s="2"/>
    </row>
    <row r="511" spans="15:18" hidden="1" x14ac:dyDescent="0.25">
      <c r="O511" s="352"/>
      <c r="P511" s="352"/>
      <c r="Q511" s="2"/>
      <c r="R511" s="2"/>
    </row>
    <row r="512" spans="15:18" hidden="1" x14ac:dyDescent="0.25">
      <c r="O512" s="352"/>
      <c r="P512" s="352"/>
      <c r="Q512" s="2"/>
      <c r="R512" s="2"/>
    </row>
    <row r="513" spans="15:18" hidden="1" x14ac:dyDescent="0.25">
      <c r="O513" s="352"/>
      <c r="P513" s="352"/>
      <c r="Q513" s="2"/>
      <c r="R513" s="2"/>
    </row>
    <row r="514" spans="15:18" hidden="1" x14ac:dyDescent="0.25">
      <c r="O514" s="352"/>
      <c r="P514" s="352"/>
      <c r="Q514" s="2"/>
      <c r="R514" s="2"/>
    </row>
    <row r="515" spans="15:18" hidden="1" x14ac:dyDescent="0.25">
      <c r="O515" s="352"/>
      <c r="P515" s="352"/>
      <c r="Q515" s="2"/>
      <c r="R515" s="2"/>
    </row>
    <row r="516" spans="15:18" hidden="1" x14ac:dyDescent="0.25">
      <c r="O516" s="352"/>
      <c r="P516" s="352"/>
      <c r="Q516" s="2"/>
      <c r="R516" s="2"/>
    </row>
    <row r="517" spans="15:18" hidden="1" x14ac:dyDescent="0.25">
      <c r="O517" s="352"/>
      <c r="P517" s="352"/>
      <c r="Q517" s="2"/>
      <c r="R517" s="2"/>
    </row>
    <row r="518" spans="15:18" hidden="1" x14ac:dyDescent="0.25">
      <c r="O518" s="352"/>
      <c r="P518" s="352"/>
      <c r="Q518" s="2"/>
      <c r="R518" s="2"/>
    </row>
    <row r="519" spans="15:18" hidden="1" x14ac:dyDescent="0.25">
      <c r="O519" s="352"/>
      <c r="P519" s="352"/>
      <c r="Q519" s="2"/>
      <c r="R519" s="2"/>
    </row>
    <row r="520" spans="15:18" hidden="1" x14ac:dyDescent="0.25">
      <c r="O520" s="352"/>
      <c r="P520" s="352"/>
      <c r="Q520" s="2"/>
      <c r="R520" s="2"/>
    </row>
    <row r="521" spans="15:18" hidden="1" x14ac:dyDescent="0.25">
      <c r="O521" s="352"/>
      <c r="P521" s="352"/>
      <c r="Q521" s="2"/>
      <c r="R521" s="2"/>
    </row>
    <row r="522" spans="15:18" hidden="1" x14ac:dyDescent="0.25">
      <c r="O522" s="352"/>
      <c r="P522" s="352"/>
      <c r="Q522" s="2"/>
      <c r="R522" s="2"/>
    </row>
    <row r="523" spans="15:18" hidden="1" x14ac:dyDescent="0.25">
      <c r="O523" s="352"/>
      <c r="P523" s="352"/>
      <c r="Q523" s="2"/>
      <c r="R523" s="2"/>
    </row>
    <row r="524" spans="15:18" hidden="1" x14ac:dyDescent="0.25">
      <c r="O524" s="352"/>
      <c r="P524" s="352"/>
      <c r="Q524" s="2"/>
      <c r="R524" s="2"/>
    </row>
    <row r="525" spans="15:18" hidden="1" x14ac:dyDescent="0.25">
      <c r="O525" s="352"/>
      <c r="P525" s="352"/>
      <c r="Q525" s="2"/>
      <c r="R525" s="2"/>
    </row>
    <row r="526" spans="15:18" hidden="1" x14ac:dyDescent="0.25">
      <c r="O526" s="352"/>
      <c r="P526" s="352"/>
      <c r="Q526" s="2"/>
      <c r="R526" s="2"/>
    </row>
    <row r="527" spans="15:18" hidden="1" x14ac:dyDescent="0.25">
      <c r="O527" s="352"/>
      <c r="P527" s="352"/>
      <c r="Q527" s="2"/>
      <c r="R527" s="2"/>
    </row>
    <row r="528" spans="15:18" hidden="1" x14ac:dyDescent="0.25">
      <c r="O528" s="352"/>
      <c r="P528" s="352"/>
      <c r="Q528" s="2"/>
      <c r="R528" s="2"/>
    </row>
    <row r="529" spans="15:18" hidden="1" x14ac:dyDescent="0.25">
      <c r="O529" s="352"/>
      <c r="P529" s="352"/>
      <c r="Q529" s="2"/>
      <c r="R529" s="2"/>
    </row>
    <row r="530" spans="15:18" hidden="1" x14ac:dyDescent="0.25">
      <c r="O530" s="352"/>
      <c r="P530" s="352"/>
      <c r="Q530" s="2"/>
      <c r="R530" s="2"/>
    </row>
    <row r="531" spans="15:18" hidden="1" x14ac:dyDescent="0.25">
      <c r="O531" s="352"/>
      <c r="P531" s="352"/>
      <c r="Q531" s="2"/>
      <c r="R531" s="2"/>
    </row>
    <row r="532" spans="15:18" hidden="1" x14ac:dyDescent="0.25">
      <c r="O532" s="352"/>
      <c r="P532" s="352"/>
      <c r="Q532" s="2"/>
      <c r="R532" s="2"/>
    </row>
    <row r="533" spans="15:18" hidden="1" x14ac:dyDescent="0.25">
      <c r="O533" s="352"/>
      <c r="P533" s="352"/>
      <c r="Q533" s="2"/>
      <c r="R533" s="2"/>
    </row>
    <row r="534" spans="15:18" hidden="1" x14ac:dyDescent="0.25">
      <c r="O534" s="352"/>
      <c r="P534" s="352"/>
      <c r="Q534" s="2"/>
      <c r="R534" s="2"/>
    </row>
    <row r="535" spans="15:18" hidden="1" x14ac:dyDescent="0.25">
      <c r="O535" s="352"/>
      <c r="P535" s="352"/>
      <c r="Q535" s="2"/>
      <c r="R535" s="2"/>
    </row>
    <row r="536" spans="15:18" hidden="1" x14ac:dyDescent="0.25">
      <c r="O536" s="352"/>
      <c r="P536" s="352"/>
      <c r="Q536" s="2"/>
      <c r="R536" s="2"/>
    </row>
    <row r="537" spans="15:18" hidden="1" x14ac:dyDescent="0.25">
      <c r="O537" s="352"/>
      <c r="P537" s="352"/>
      <c r="Q537" s="2"/>
      <c r="R537" s="2"/>
    </row>
    <row r="538" spans="15:18" hidden="1" x14ac:dyDescent="0.25">
      <c r="O538" s="352"/>
      <c r="P538" s="352"/>
      <c r="Q538" s="2"/>
      <c r="R538" s="2"/>
    </row>
    <row r="539" spans="15:18" hidden="1" x14ac:dyDescent="0.25">
      <c r="O539" s="352"/>
      <c r="P539" s="352"/>
      <c r="Q539" s="2"/>
      <c r="R539" s="2"/>
    </row>
    <row r="540" spans="15:18" hidden="1" x14ac:dyDescent="0.25">
      <c r="O540" s="352"/>
      <c r="P540" s="352"/>
      <c r="Q540" s="2"/>
      <c r="R540" s="2"/>
    </row>
    <row r="541" spans="15:18" hidden="1" x14ac:dyDescent="0.25">
      <c r="O541" s="352"/>
      <c r="P541" s="352"/>
      <c r="Q541" s="2"/>
      <c r="R541" s="2"/>
    </row>
    <row r="542" spans="15:18" hidden="1" x14ac:dyDescent="0.25">
      <c r="O542" s="352"/>
      <c r="P542" s="352"/>
      <c r="Q542" s="2"/>
      <c r="R542" s="2"/>
    </row>
    <row r="543" spans="15:18" hidden="1" x14ac:dyDescent="0.25">
      <c r="O543" s="352"/>
      <c r="P543" s="352"/>
      <c r="Q543" s="2"/>
      <c r="R543" s="2"/>
    </row>
    <row r="544" spans="15:18" hidden="1" x14ac:dyDescent="0.25">
      <c r="O544" s="352"/>
      <c r="P544" s="352"/>
      <c r="Q544" s="2"/>
      <c r="R544" s="2"/>
    </row>
    <row r="545" spans="15:18" hidden="1" x14ac:dyDescent="0.25">
      <c r="O545" s="352"/>
      <c r="P545" s="352"/>
      <c r="Q545" s="2"/>
      <c r="R545" s="2"/>
    </row>
    <row r="546" spans="15:18" hidden="1" x14ac:dyDescent="0.25">
      <c r="O546" s="352"/>
      <c r="P546" s="352"/>
      <c r="Q546" s="2"/>
      <c r="R546" s="2"/>
    </row>
    <row r="547" spans="15:18" hidden="1" x14ac:dyDescent="0.25">
      <c r="O547" s="352"/>
      <c r="P547" s="352"/>
      <c r="Q547" s="2"/>
      <c r="R547" s="2"/>
    </row>
    <row r="548" spans="15:18" hidden="1" x14ac:dyDescent="0.25">
      <c r="O548" s="352"/>
      <c r="P548" s="352"/>
      <c r="Q548" s="2"/>
      <c r="R548" s="2"/>
    </row>
    <row r="549" spans="15:18" hidden="1" x14ac:dyDescent="0.25">
      <c r="O549" s="352"/>
      <c r="P549" s="352"/>
      <c r="Q549" s="2"/>
      <c r="R549" s="2"/>
    </row>
    <row r="550" spans="15:18" hidden="1" x14ac:dyDescent="0.25">
      <c r="O550" s="352"/>
      <c r="P550" s="352"/>
      <c r="Q550" s="2"/>
      <c r="R550" s="2"/>
    </row>
    <row r="551" spans="15:18" hidden="1" x14ac:dyDescent="0.25">
      <c r="O551" s="352"/>
      <c r="P551" s="352"/>
      <c r="Q551" s="2"/>
      <c r="R551" s="2"/>
    </row>
    <row r="552" spans="15:18" hidden="1" x14ac:dyDescent="0.25">
      <c r="O552" s="352"/>
      <c r="P552" s="352"/>
      <c r="Q552" s="2"/>
      <c r="R552" s="2"/>
    </row>
    <row r="553" spans="15:18" hidden="1" x14ac:dyDescent="0.25">
      <c r="O553" s="352"/>
      <c r="P553" s="352"/>
      <c r="Q553" s="2"/>
      <c r="R553" s="2"/>
    </row>
    <row r="554" spans="15:18" hidden="1" x14ac:dyDescent="0.25">
      <c r="O554" s="352"/>
      <c r="P554" s="352"/>
      <c r="Q554" s="2"/>
      <c r="R554" s="2"/>
    </row>
    <row r="555" spans="15:18" hidden="1" x14ac:dyDescent="0.25">
      <c r="O555" s="352"/>
      <c r="P555" s="352"/>
      <c r="Q555" s="2"/>
      <c r="R555" s="2"/>
    </row>
    <row r="556" spans="15:18" hidden="1" x14ac:dyDescent="0.25">
      <c r="O556" s="352"/>
      <c r="P556" s="352"/>
      <c r="Q556" s="2"/>
      <c r="R556" s="2"/>
    </row>
    <row r="557" spans="15:18" hidden="1" x14ac:dyDescent="0.25">
      <c r="O557" s="352"/>
      <c r="P557" s="352"/>
      <c r="Q557" s="2"/>
      <c r="R557" s="2"/>
    </row>
    <row r="558" spans="15:18" hidden="1" x14ac:dyDescent="0.25">
      <c r="O558" s="352"/>
      <c r="P558" s="352"/>
      <c r="Q558" s="2"/>
      <c r="R558" s="2"/>
    </row>
    <row r="559" spans="15:18" hidden="1" x14ac:dyDescent="0.25">
      <c r="O559" s="352"/>
      <c r="P559" s="352"/>
      <c r="Q559" s="2"/>
      <c r="R559" s="2"/>
    </row>
    <row r="560" spans="15:18" hidden="1" x14ac:dyDescent="0.25">
      <c r="O560" s="352"/>
      <c r="P560" s="352"/>
      <c r="Q560" s="2"/>
      <c r="R560" s="2"/>
    </row>
    <row r="561" spans="15:18" hidden="1" x14ac:dyDescent="0.25">
      <c r="O561" s="352"/>
      <c r="P561" s="352"/>
      <c r="Q561" s="2"/>
      <c r="R561" s="2"/>
    </row>
    <row r="562" spans="15:18" hidden="1" x14ac:dyDescent="0.25">
      <c r="O562" s="352"/>
      <c r="P562" s="352"/>
      <c r="Q562" s="2"/>
      <c r="R562" s="2"/>
    </row>
    <row r="563" spans="15:18" hidden="1" x14ac:dyDescent="0.25">
      <c r="O563" s="352"/>
      <c r="P563" s="352"/>
      <c r="Q563" s="2"/>
      <c r="R563" s="2"/>
    </row>
    <row r="564" spans="15:18" hidden="1" x14ac:dyDescent="0.25">
      <c r="O564" s="352"/>
      <c r="P564" s="352"/>
      <c r="Q564" s="2"/>
      <c r="R564" s="2"/>
    </row>
    <row r="565" spans="15:18" hidden="1" x14ac:dyDescent="0.25">
      <c r="O565" s="352"/>
      <c r="P565" s="352"/>
      <c r="Q565" s="2"/>
      <c r="R565" s="2"/>
    </row>
    <row r="566" spans="15:18" hidden="1" x14ac:dyDescent="0.25">
      <c r="O566" s="352"/>
      <c r="P566" s="352"/>
      <c r="Q566" s="2"/>
      <c r="R566" s="2"/>
    </row>
    <row r="567" spans="15:18" hidden="1" x14ac:dyDescent="0.25">
      <c r="O567" s="352"/>
      <c r="P567" s="352"/>
      <c r="Q567" s="2"/>
      <c r="R567" s="2"/>
    </row>
    <row r="568" spans="15:18" hidden="1" x14ac:dyDescent="0.25">
      <c r="O568" s="352"/>
      <c r="P568" s="352"/>
      <c r="Q568" s="2"/>
      <c r="R568" s="2"/>
    </row>
    <row r="569" spans="15:18" hidden="1" x14ac:dyDescent="0.25">
      <c r="O569" s="352"/>
      <c r="P569" s="352"/>
      <c r="Q569" s="2"/>
      <c r="R569" s="2"/>
    </row>
    <row r="570" spans="15:18" hidden="1" x14ac:dyDescent="0.25">
      <c r="O570" s="352"/>
      <c r="P570" s="352"/>
      <c r="Q570" s="2"/>
      <c r="R570" s="2"/>
    </row>
    <row r="571" spans="15:18" hidden="1" x14ac:dyDescent="0.25">
      <c r="O571" s="352"/>
      <c r="P571" s="352"/>
      <c r="Q571" s="2"/>
      <c r="R571" s="2"/>
    </row>
    <row r="572" spans="15:18" hidden="1" x14ac:dyDescent="0.25">
      <c r="O572" s="352"/>
      <c r="P572" s="352"/>
      <c r="Q572" s="2"/>
      <c r="R572" s="2"/>
    </row>
    <row r="573" spans="15:18" hidden="1" x14ac:dyDescent="0.25">
      <c r="O573" s="352"/>
      <c r="P573" s="352"/>
      <c r="Q573" s="2"/>
      <c r="R573" s="2"/>
    </row>
    <row r="574" spans="15:18" hidden="1" x14ac:dyDescent="0.25">
      <c r="O574" s="352"/>
      <c r="P574" s="352"/>
      <c r="Q574" s="2"/>
      <c r="R574" s="2"/>
    </row>
    <row r="575" spans="15:18" hidden="1" x14ac:dyDescent="0.25">
      <c r="O575" s="352"/>
      <c r="P575" s="352"/>
      <c r="Q575" s="2"/>
      <c r="R575" s="2"/>
    </row>
    <row r="576" spans="15:18" hidden="1" x14ac:dyDescent="0.25">
      <c r="O576" s="352"/>
      <c r="P576" s="352"/>
      <c r="Q576" s="2"/>
      <c r="R576" s="2"/>
    </row>
    <row r="577" spans="15:18" hidden="1" x14ac:dyDescent="0.25">
      <c r="O577" s="352"/>
      <c r="P577" s="352"/>
      <c r="Q577" s="2"/>
      <c r="R577" s="2"/>
    </row>
    <row r="578" spans="15:18" hidden="1" x14ac:dyDescent="0.25">
      <c r="O578" s="352"/>
      <c r="P578" s="352"/>
      <c r="Q578" s="2"/>
      <c r="R578" s="2"/>
    </row>
    <row r="579" spans="15:18" hidden="1" x14ac:dyDescent="0.25">
      <c r="O579" s="352"/>
      <c r="P579" s="352"/>
      <c r="Q579" s="2"/>
      <c r="R579" s="2"/>
    </row>
    <row r="580" spans="15:18" hidden="1" x14ac:dyDescent="0.25">
      <c r="O580" s="352"/>
      <c r="P580" s="352"/>
      <c r="Q580" s="2"/>
      <c r="R580" s="2"/>
    </row>
    <row r="581" spans="15:18" hidden="1" x14ac:dyDescent="0.25">
      <c r="O581" s="352"/>
      <c r="P581" s="352"/>
      <c r="Q581" s="2"/>
      <c r="R581" s="2"/>
    </row>
    <row r="582" spans="15:18" hidden="1" x14ac:dyDescent="0.25">
      <c r="O582" s="352"/>
      <c r="P582" s="352"/>
      <c r="Q582" s="2"/>
      <c r="R582" s="2"/>
    </row>
    <row r="583" spans="15:18" hidden="1" x14ac:dyDescent="0.25">
      <c r="O583" s="352"/>
      <c r="P583" s="352"/>
      <c r="Q583" s="2"/>
      <c r="R583" s="2"/>
    </row>
    <row r="584" spans="15:18" hidden="1" x14ac:dyDescent="0.25">
      <c r="O584" s="352"/>
      <c r="P584" s="352"/>
      <c r="Q584" s="2"/>
      <c r="R584" s="2"/>
    </row>
    <row r="585" spans="15:18" hidden="1" x14ac:dyDescent="0.25">
      <c r="O585" s="352"/>
      <c r="P585" s="352"/>
      <c r="Q585" s="2"/>
      <c r="R585" s="2"/>
    </row>
    <row r="586" spans="15:18" hidden="1" x14ac:dyDescent="0.25">
      <c r="O586" s="352"/>
      <c r="P586" s="352"/>
      <c r="Q586" s="2"/>
      <c r="R586" s="2"/>
    </row>
    <row r="587" spans="15:18" hidden="1" x14ac:dyDescent="0.25">
      <c r="O587" s="352"/>
      <c r="P587" s="352"/>
      <c r="Q587" s="2"/>
      <c r="R587" s="2"/>
    </row>
    <row r="588" spans="15:18" hidden="1" x14ac:dyDescent="0.25">
      <c r="O588" s="352"/>
      <c r="P588" s="352"/>
      <c r="Q588" s="2"/>
      <c r="R588" s="2"/>
    </row>
    <row r="589" spans="15:18" hidden="1" x14ac:dyDescent="0.25">
      <c r="O589" s="352"/>
      <c r="P589" s="352"/>
      <c r="Q589" s="2"/>
      <c r="R589" s="2"/>
    </row>
    <row r="590" spans="15:18" hidden="1" x14ac:dyDescent="0.25">
      <c r="O590" s="352"/>
      <c r="P590" s="352"/>
      <c r="Q590" s="2"/>
      <c r="R590" s="2"/>
    </row>
    <row r="591" spans="15:18" hidden="1" x14ac:dyDescent="0.25">
      <c r="O591" s="352"/>
      <c r="P591" s="352"/>
      <c r="Q591" s="2"/>
      <c r="R591" s="2"/>
    </row>
    <row r="592" spans="15:18" hidden="1" x14ac:dyDescent="0.25">
      <c r="O592" s="352"/>
      <c r="P592" s="352"/>
      <c r="Q592" s="2"/>
      <c r="R592" s="2"/>
    </row>
    <row r="593" spans="15:18" hidden="1" x14ac:dyDescent="0.25">
      <c r="O593" s="352"/>
      <c r="P593" s="352"/>
      <c r="Q593" s="2"/>
      <c r="R593" s="2"/>
    </row>
    <row r="594" spans="15:18" hidden="1" x14ac:dyDescent="0.25">
      <c r="O594" s="352"/>
      <c r="P594" s="352"/>
      <c r="Q594" s="2"/>
      <c r="R594" s="2"/>
    </row>
    <row r="595" spans="15:18" hidden="1" x14ac:dyDescent="0.25">
      <c r="O595" s="352"/>
      <c r="P595" s="352"/>
      <c r="Q595" s="2"/>
      <c r="R595" s="2"/>
    </row>
    <row r="596" spans="15:18" hidden="1" x14ac:dyDescent="0.25">
      <c r="O596" s="352"/>
      <c r="P596" s="352"/>
      <c r="Q596" s="2"/>
      <c r="R596" s="2"/>
    </row>
    <row r="597" spans="15:18" hidden="1" x14ac:dyDescent="0.25">
      <c r="O597" s="352"/>
      <c r="P597" s="352"/>
      <c r="Q597" s="2"/>
      <c r="R597" s="2"/>
    </row>
    <row r="598" spans="15:18" hidden="1" x14ac:dyDescent="0.25">
      <c r="O598" s="352"/>
      <c r="P598" s="352"/>
      <c r="Q598" s="2"/>
      <c r="R598" s="2"/>
    </row>
    <row r="599" spans="15:18" hidden="1" x14ac:dyDescent="0.25">
      <c r="O599" s="352"/>
      <c r="P599" s="352"/>
      <c r="Q599" s="2"/>
      <c r="R599" s="2"/>
    </row>
    <row r="600" spans="15:18" hidden="1" x14ac:dyDescent="0.25">
      <c r="O600" s="352"/>
      <c r="P600" s="352"/>
      <c r="Q600" s="2"/>
      <c r="R600" s="2"/>
    </row>
    <row r="601" spans="15:18" hidden="1" x14ac:dyDescent="0.25">
      <c r="O601" s="352"/>
      <c r="P601" s="352"/>
      <c r="Q601" s="2"/>
      <c r="R601" s="2"/>
    </row>
    <row r="602" spans="15:18" hidden="1" x14ac:dyDescent="0.25">
      <c r="O602" s="352"/>
      <c r="P602" s="352"/>
      <c r="Q602" s="2"/>
      <c r="R602" s="2"/>
    </row>
    <row r="603" spans="15:18" hidden="1" x14ac:dyDescent="0.25">
      <c r="O603" s="352"/>
      <c r="P603" s="352"/>
      <c r="Q603" s="2"/>
      <c r="R603" s="2"/>
    </row>
    <row r="604" spans="15:18" hidden="1" x14ac:dyDescent="0.25">
      <c r="O604" s="352"/>
      <c r="P604" s="352"/>
      <c r="Q604" s="2"/>
      <c r="R604" s="2"/>
    </row>
    <row r="605" spans="15:18" hidden="1" x14ac:dyDescent="0.25">
      <c r="O605" s="352"/>
      <c r="P605" s="352"/>
      <c r="Q605" s="2"/>
      <c r="R605" s="2"/>
    </row>
    <row r="606" spans="15:18" hidden="1" x14ac:dyDescent="0.25">
      <c r="O606" s="352"/>
      <c r="P606" s="352"/>
      <c r="Q606" s="2"/>
      <c r="R606" s="2"/>
    </row>
    <row r="607" spans="15:18" hidden="1" x14ac:dyDescent="0.25">
      <c r="O607" s="352"/>
      <c r="P607" s="352"/>
      <c r="Q607" s="2"/>
      <c r="R607" s="2"/>
    </row>
    <row r="608" spans="15:18" hidden="1" x14ac:dyDescent="0.25">
      <c r="O608" s="352"/>
      <c r="P608" s="352"/>
      <c r="Q608" s="2"/>
      <c r="R608" s="2"/>
    </row>
    <row r="609" spans="15:18" hidden="1" x14ac:dyDescent="0.25">
      <c r="O609" s="352"/>
      <c r="P609" s="352"/>
      <c r="Q609" s="2"/>
      <c r="R609" s="2"/>
    </row>
    <row r="610" spans="15:18" hidden="1" x14ac:dyDescent="0.25">
      <c r="O610" s="352"/>
      <c r="P610" s="352"/>
      <c r="Q610" s="2"/>
      <c r="R610" s="2"/>
    </row>
    <row r="611" spans="15:18" hidden="1" x14ac:dyDescent="0.25">
      <c r="O611" s="352"/>
      <c r="P611" s="352"/>
      <c r="Q611" s="2"/>
      <c r="R611" s="2"/>
    </row>
    <row r="612" spans="15:18" hidden="1" x14ac:dyDescent="0.25">
      <c r="O612" s="352"/>
      <c r="P612" s="352"/>
      <c r="Q612" s="2"/>
      <c r="R612" s="2"/>
    </row>
    <row r="613" spans="15:18" hidden="1" x14ac:dyDescent="0.25">
      <c r="O613" s="352"/>
      <c r="P613" s="352"/>
      <c r="Q613" s="2"/>
      <c r="R613" s="2"/>
    </row>
    <row r="614" spans="15:18" hidden="1" x14ac:dyDescent="0.25">
      <c r="O614" s="352"/>
      <c r="P614" s="352"/>
      <c r="Q614" s="2"/>
      <c r="R614" s="2"/>
    </row>
    <row r="615" spans="15:18" hidden="1" x14ac:dyDescent="0.25">
      <c r="O615" s="352"/>
      <c r="P615" s="352"/>
      <c r="Q615" s="2"/>
      <c r="R615" s="2"/>
    </row>
    <row r="616" spans="15:18" hidden="1" x14ac:dyDescent="0.25">
      <c r="O616" s="352"/>
      <c r="P616" s="352"/>
      <c r="Q616" s="2"/>
      <c r="R616" s="2"/>
    </row>
    <row r="617" spans="15:18" hidden="1" x14ac:dyDescent="0.25">
      <c r="O617" s="352"/>
      <c r="P617" s="352"/>
      <c r="Q617" s="2"/>
      <c r="R617" s="2"/>
    </row>
    <row r="618" spans="15:18" hidden="1" x14ac:dyDescent="0.25">
      <c r="O618" s="352"/>
      <c r="P618" s="352"/>
      <c r="Q618" s="2"/>
      <c r="R618" s="2"/>
    </row>
    <row r="619" spans="15:18" hidden="1" x14ac:dyDescent="0.25">
      <c r="O619" s="352"/>
      <c r="P619" s="352"/>
      <c r="Q619" s="2"/>
      <c r="R619" s="2"/>
    </row>
    <row r="620" spans="15:18" hidden="1" x14ac:dyDescent="0.25">
      <c r="O620" s="352"/>
      <c r="P620" s="352"/>
      <c r="Q620" s="2"/>
      <c r="R620" s="2"/>
    </row>
    <row r="621" spans="15:18" hidden="1" x14ac:dyDescent="0.25">
      <c r="O621" s="352"/>
      <c r="P621" s="352"/>
      <c r="Q621" s="2"/>
      <c r="R621" s="2"/>
    </row>
    <row r="622" spans="15:18" hidden="1" x14ac:dyDescent="0.25">
      <c r="O622" s="352"/>
      <c r="P622" s="352"/>
      <c r="Q622" s="2"/>
      <c r="R622" s="2"/>
    </row>
    <row r="623" spans="15:18" hidden="1" x14ac:dyDescent="0.25">
      <c r="O623" s="352"/>
      <c r="P623" s="352"/>
      <c r="Q623" s="2"/>
      <c r="R623" s="2"/>
    </row>
    <row r="624" spans="15:18" hidden="1" x14ac:dyDescent="0.25">
      <c r="O624" s="352"/>
      <c r="P624" s="352"/>
      <c r="Q624" s="2"/>
      <c r="R624" s="2"/>
    </row>
    <row r="625" spans="15:18" hidden="1" x14ac:dyDescent="0.25">
      <c r="O625" s="352"/>
      <c r="P625" s="352"/>
      <c r="Q625" s="2"/>
      <c r="R625" s="2"/>
    </row>
    <row r="626" spans="15:18" hidden="1" x14ac:dyDescent="0.25">
      <c r="O626" s="352"/>
      <c r="P626" s="352"/>
      <c r="Q626" s="2"/>
      <c r="R626" s="2"/>
    </row>
    <row r="627" spans="15:18" hidden="1" x14ac:dyDescent="0.25">
      <c r="O627" s="352"/>
      <c r="P627" s="352"/>
      <c r="Q627" s="2"/>
      <c r="R627" s="2"/>
    </row>
    <row r="628" spans="15:18" hidden="1" x14ac:dyDescent="0.25">
      <c r="O628" s="352"/>
      <c r="P628" s="352"/>
      <c r="Q628" s="2"/>
      <c r="R628" s="2"/>
    </row>
    <row r="629" spans="15:18" hidden="1" x14ac:dyDescent="0.25">
      <c r="O629" s="352"/>
      <c r="P629" s="352"/>
      <c r="Q629" s="2"/>
      <c r="R629" s="2"/>
    </row>
    <row r="630" spans="15:18" hidden="1" x14ac:dyDescent="0.25">
      <c r="O630" s="352"/>
      <c r="P630" s="352"/>
      <c r="Q630" s="2"/>
      <c r="R630" s="2"/>
    </row>
    <row r="631" spans="15:18" hidden="1" x14ac:dyDescent="0.25">
      <c r="O631" s="352"/>
      <c r="P631" s="352"/>
      <c r="Q631" s="2"/>
      <c r="R631" s="2"/>
    </row>
    <row r="632" spans="15:18" hidden="1" x14ac:dyDescent="0.25">
      <c r="O632" s="352"/>
      <c r="P632" s="352"/>
      <c r="Q632" s="2"/>
      <c r="R632" s="2"/>
    </row>
    <row r="633" spans="15:18" hidden="1" x14ac:dyDescent="0.25">
      <c r="O633" s="352"/>
      <c r="P633" s="352"/>
      <c r="Q633" s="2"/>
      <c r="R633" s="2"/>
    </row>
    <row r="634" spans="15:18" hidden="1" x14ac:dyDescent="0.25">
      <c r="O634" s="352"/>
      <c r="P634" s="352"/>
      <c r="Q634" s="2"/>
      <c r="R634" s="2"/>
    </row>
    <row r="635" spans="15:18" hidden="1" x14ac:dyDescent="0.25">
      <c r="O635" s="352"/>
      <c r="P635" s="352"/>
      <c r="Q635" s="2"/>
      <c r="R635" s="2"/>
    </row>
    <row r="636" spans="15:18" hidden="1" x14ac:dyDescent="0.25">
      <c r="O636" s="352"/>
      <c r="P636" s="352"/>
      <c r="Q636" s="2"/>
      <c r="R636" s="2"/>
    </row>
    <row r="637" spans="15:18" hidden="1" x14ac:dyDescent="0.25">
      <c r="O637" s="352"/>
      <c r="P637" s="352"/>
      <c r="Q637" s="2"/>
      <c r="R637" s="2"/>
    </row>
    <row r="638" spans="15:18" hidden="1" x14ac:dyDescent="0.25">
      <c r="O638" s="352"/>
      <c r="P638" s="352"/>
      <c r="Q638" s="2"/>
      <c r="R638" s="2"/>
    </row>
    <row r="639" spans="15:18" hidden="1" x14ac:dyDescent="0.25">
      <c r="O639" s="352"/>
      <c r="P639" s="352"/>
      <c r="Q639" s="2"/>
      <c r="R639" s="2"/>
    </row>
    <row r="640" spans="15:18" hidden="1" x14ac:dyDescent="0.25">
      <c r="O640" s="352"/>
      <c r="P640" s="352"/>
      <c r="Q640" s="2"/>
      <c r="R640" s="2"/>
    </row>
    <row r="641" spans="15:18" hidden="1" x14ac:dyDescent="0.25">
      <c r="O641" s="352"/>
      <c r="P641" s="352"/>
      <c r="Q641" s="2"/>
      <c r="R641" s="2"/>
    </row>
    <row r="642" spans="15:18" hidden="1" x14ac:dyDescent="0.25">
      <c r="O642" s="352"/>
      <c r="P642" s="352"/>
      <c r="Q642" s="2"/>
      <c r="R642" s="2"/>
    </row>
    <row r="643" spans="15:18" hidden="1" x14ac:dyDescent="0.25">
      <c r="O643" s="352"/>
      <c r="P643" s="352"/>
      <c r="Q643" s="2"/>
      <c r="R643" s="2"/>
    </row>
    <row r="644" spans="15:18" hidden="1" x14ac:dyDescent="0.25">
      <c r="O644" s="352"/>
      <c r="P644" s="352"/>
      <c r="Q644" s="2"/>
      <c r="R644" s="2"/>
    </row>
    <row r="645" spans="15:18" hidden="1" x14ac:dyDescent="0.25">
      <c r="O645" s="352"/>
      <c r="P645" s="352"/>
      <c r="Q645" s="2"/>
      <c r="R645" s="2"/>
    </row>
    <row r="646" spans="15:18" hidden="1" x14ac:dyDescent="0.25">
      <c r="O646" s="352"/>
      <c r="P646" s="352"/>
      <c r="Q646" s="2"/>
      <c r="R646" s="2"/>
    </row>
    <row r="647" spans="15:18" hidden="1" x14ac:dyDescent="0.25">
      <c r="O647" s="352"/>
      <c r="P647" s="352"/>
      <c r="Q647" s="2"/>
      <c r="R647" s="2"/>
    </row>
    <row r="648" spans="15:18" hidden="1" x14ac:dyDescent="0.25">
      <c r="O648" s="352"/>
      <c r="P648" s="352"/>
      <c r="Q648" s="2"/>
      <c r="R648" s="2"/>
    </row>
    <row r="649" spans="15:18" hidden="1" x14ac:dyDescent="0.25">
      <c r="O649" s="352"/>
      <c r="P649" s="352"/>
      <c r="Q649" s="2"/>
      <c r="R649" s="2"/>
    </row>
    <row r="650" spans="15:18" hidden="1" x14ac:dyDescent="0.25">
      <c r="O650" s="352"/>
      <c r="P650" s="352"/>
      <c r="Q650" s="2"/>
      <c r="R650" s="2"/>
    </row>
    <row r="651" spans="15:18" hidden="1" x14ac:dyDescent="0.25">
      <c r="O651" s="352"/>
      <c r="P651" s="352"/>
      <c r="Q651" s="2"/>
      <c r="R651" s="2"/>
    </row>
    <row r="652" spans="15:18" hidden="1" x14ac:dyDescent="0.25">
      <c r="O652" s="352"/>
      <c r="P652" s="352"/>
      <c r="Q652" s="2"/>
      <c r="R652" s="2"/>
    </row>
    <row r="653" spans="15:18" hidden="1" x14ac:dyDescent="0.25">
      <c r="O653" s="352"/>
      <c r="P653" s="352"/>
      <c r="Q653" s="2"/>
      <c r="R653" s="2"/>
    </row>
    <row r="654" spans="15:18" hidden="1" x14ac:dyDescent="0.25">
      <c r="O654" s="352"/>
      <c r="P654" s="352"/>
      <c r="Q654" s="2"/>
      <c r="R654" s="2"/>
    </row>
    <row r="655" spans="15:18" hidden="1" x14ac:dyDescent="0.25">
      <c r="O655" s="352"/>
      <c r="P655" s="352"/>
      <c r="Q655" s="2"/>
      <c r="R655" s="2"/>
    </row>
    <row r="656" spans="15:18" hidden="1" x14ac:dyDescent="0.25">
      <c r="O656" s="352"/>
      <c r="P656" s="352"/>
      <c r="Q656" s="2"/>
      <c r="R656" s="2"/>
    </row>
    <row r="657" spans="15:18" hidden="1" x14ac:dyDescent="0.25">
      <c r="O657" s="352"/>
      <c r="P657" s="352"/>
      <c r="Q657" s="2"/>
      <c r="R657" s="2"/>
    </row>
    <row r="658" spans="15:18" hidden="1" x14ac:dyDescent="0.25">
      <c r="O658" s="352"/>
      <c r="P658" s="352"/>
      <c r="Q658" s="2"/>
      <c r="R658" s="2"/>
    </row>
    <row r="659" spans="15:18" hidden="1" x14ac:dyDescent="0.25">
      <c r="O659" s="352"/>
      <c r="P659" s="352"/>
      <c r="Q659" s="2"/>
      <c r="R659" s="2"/>
    </row>
    <row r="660" spans="15:18" hidden="1" x14ac:dyDescent="0.25">
      <c r="O660" s="352"/>
      <c r="P660" s="352"/>
      <c r="Q660" s="2"/>
      <c r="R660" s="2"/>
    </row>
    <row r="661" spans="15:18" hidden="1" x14ac:dyDescent="0.25">
      <c r="O661" s="352"/>
      <c r="P661" s="352"/>
      <c r="Q661" s="2"/>
      <c r="R661" s="2"/>
    </row>
    <row r="662" spans="15:18" hidden="1" x14ac:dyDescent="0.25">
      <c r="O662" s="352"/>
      <c r="P662" s="352"/>
      <c r="Q662" s="2"/>
      <c r="R662" s="2"/>
    </row>
    <row r="663" spans="15:18" hidden="1" x14ac:dyDescent="0.25">
      <c r="O663" s="352"/>
      <c r="P663" s="352"/>
      <c r="Q663" s="2"/>
      <c r="R663" s="2"/>
    </row>
    <row r="664" spans="15:18" hidden="1" x14ac:dyDescent="0.25">
      <c r="O664" s="352"/>
      <c r="P664" s="352"/>
      <c r="Q664" s="2"/>
      <c r="R664" s="2"/>
    </row>
    <row r="665" spans="15:18" hidden="1" x14ac:dyDescent="0.25">
      <c r="O665" s="352"/>
      <c r="P665" s="352"/>
      <c r="Q665" s="2"/>
      <c r="R665" s="2"/>
    </row>
    <row r="666" spans="15:18" hidden="1" x14ac:dyDescent="0.25">
      <c r="O666" s="352"/>
      <c r="P666" s="352"/>
      <c r="Q666" s="2"/>
      <c r="R666" s="2"/>
    </row>
    <row r="667" spans="15:18" hidden="1" x14ac:dyDescent="0.25">
      <c r="O667" s="352"/>
      <c r="P667" s="352"/>
      <c r="Q667" s="2"/>
      <c r="R667" s="2"/>
    </row>
    <row r="668" spans="15:18" hidden="1" x14ac:dyDescent="0.25">
      <c r="O668" s="352"/>
      <c r="P668" s="352"/>
      <c r="Q668" s="2"/>
      <c r="R668" s="2"/>
    </row>
    <row r="669" spans="15:18" hidden="1" x14ac:dyDescent="0.25">
      <c r="O669" s="352"/>
      <c r="P669" s="352"/>
      <c r="Q669" s="2"/>
      <c r="R669" s="2"/>
    </row>
    <row r="670" spans="15:18" hidden="1" x14ac:dyDescent="0.25">
      <c r="O670" s="352"/>
      <c r="P670" s="352"/>
      <c r="Q670" s="2"/>
      <c r="R670" s="2"/>
    </row>
    <row r="671" spans="15:18" hidden="1" x14ac:dyDescent="0.25">
      <c r="O671" s="352"/>
      <c r="P671" s="352"/>
      <c r="Q671" s="2"/>
      <c r="R671" s="2"/>
    </row>
    <row r="672" spans="15:18" hidden="1" x14ac:dyDescent="0.25">
      <c r="O672" s="352"/>
      <c r="P672" s="352"/>
      <c r="Q672" s="2"/>
      <c r="R672" s="2"/>
    </row>
    <row r="673" spans="15:18" hidden="1" x14ac:dyDescent="0.25">
      <c r="O673" s="352"/>
      <c r="P673" s="352"/>
      <c r="Q673" s="2"/>
      <c r="R673" s="2"/>
    </row>
    <row r="674" spans="15:18" hidden="1" x14ac:dyDescent="0.25">
      <c r="O674" s="352"/>
      <c r="P674" s="352"/>
      <c r="Q674" s="2"/>
      <c r="R674" s="2"/>
    </row>
    <row r="675" spans="15:18" hidden="1" x14ac:dyDescent="0.25">
      <c r="O675" s="352"/>
      <c r="P675" s="352"/>
      <c r="Q675" s="2"/>
      <c r="R675" s="2"/>
    </row>
    <row r="676" spans="15:18" hidden="1" x14ac:dyDescent="0.25">
      <c r="O676" s="352"/>
      <c r="P676" s="352"/>
      <c r="Q676" s="2"/>
      <c r="R676" s="2"/>
    </row>
    <row r="677" spans="15:18" hidden="1" x14ac:dyDescent="0.25">
      <c r="O677" s="352"/>
      <c r="P677" s="352"/>
      <c r="Q677" s="2"/>
      <c r="R677" s="2"/>
    </row>
    <row r="678" spans="15:18" hidden="1" x14ac:dyDescent="0.25">
      <c r="O678" s="352"/>
      <c r="P678" s="352"/>
      <c r="Q678" s="2"/>
      <c r="R678" s="2"/>
    </row>
    <row r="679" spans="15:18" hidden="1" x14ac:dyDescent="0.25">
      <c r="O679" s="352"/>
      <c r="P679" s="352"/>
      <c r="Q679" s="2"/>
      <c r="R679" s="2"/>
    </row>
    <row r="680" spans="15:18" hidden="1" x14ac:dyDescent="0.25">
      <c r="O680" s="352"/>
      <c r="P680" s="352"/>
      <c r="Q680" s="2"/>
      <c r="R680" s="2"/>
    </row>
    <row r="681" spans="15:18" hidden="1" x14ac:dyDescent="0.25">
      <c r="O681" s="352"/>
      <c r="P681" s="352"/>
      <c r="Q681" s="2"/>
      <c r="R681" s="2"/>
    </row>
    <row r="682" spans="15:18" hidden="1" x14ac:dyDescent="0.25">
      <c r="O682" s="352"/>
      <c r="P682" s="352"/>
      <c r="Q682" s="2"/>
      <c r="R682" s="2"/>
    </row>
    <row r="683" spans="15:18" hidden="1" x14ac:dyDescent="0.25">
      <c r="O683" s="352"/>
      <c r="P683" s="352"/>
      <c r="Q683" s="2"/>
      <c r="R683" s="2"/>
    </row>
    <row r="684" spans="15:18" hidden="1" x14ac:dyDescent="0.25">
      <c r="O684" s="352"/>
      <c r="P684" s="352"/>
      <c r="Q684" s="2"/>
      <c r="R684" s="2"/>
    </row>
    <row r="685" spans="15:18" hidden="1" x14ac:dyDescent="0.25">
      <c r="O685" s="352"/>
      <c r="P685" s="352"/>
      <c r="Q685" s="2"/>
      <c r="R685" s="2"/>
    </row>
    <row r="686" spans="15:18" hidden="1" x14ac:dyDescent="0.25">
      <c r="O686" s="352"/>
      <c r="P686" s="352"/>
      <c r="Q686" s="2"/>
      <c r="R686" s="2"/>
    </row>
    <row r="687" spans="15:18" hidden="1" x14ac:dyDescent="0.25">
      <c r="O687" s="352"/>
      <c r="P687" s="352"/>
      <c r="Q687" s="2"/>
      <c r="R687" s="2"/>
    </row>
    <row r="688" spans="15:18" hidden="1" x14ac:dyDescent="0.25">
      <c r="O688" s="352"/>
      <c r="P688" s="352"/>
      <c r="Q688" s="2"/>
      <c r="R688" s="2"/>
    </row>
    <row r="689" spans="15:18" hidden="1" x14ac:dyDescent="0.25">
      <c r="O689" s="352"/>
      <c r="P689" s="352"/>
      <c r="Q689" s="2"/>
      <c r="R689" s="2"/>
    </row>
    <row r="690" spans="15:18" hidden="1" x14ac:dyDescent="0.25">
      <c r="O690" s="352"/>
      <c r="P690" s="352"/>
      <c r="Q690" s="2"/>
      <c r="R690" s="2"/>
    </row>
    <row r="691" spans="15:18" hidden="1" x14ac:dyDescent="0.25">
      <c r="O691" s="352"/>
      <c r="P691" s="352"/>
      <c r="Q691" s="2"/>
      <c r="R691" s="2"/>
    </row>
    <row r="692" spans="15:18" hidden="1" x14ac:dyDescent="0.25">
      <c r="O692" s="352"/>
      <c r="P692" s="352"/>
      <c r="Q692" s="2"/>
      <c r="R692" s="2"/>
    </row>
    <row r="693" spans="15:18" hidden="1" x14ac:dyDescent="0.25">
      <c r="O693" s="352"/>
      <c r="P693" s="352"/>
      <c r="Q693" s="2"/>
      <c r="R693" s="2"/>
    </row>
    <row r="694" spans="15:18" hidden="1" x14ac:dyDescent="0.25">
      <c r="O694" s="352"/>
      <c r="P694" s="352"/>
      <c r="Q694" s="2"/>
      <c r="R694" s="2"/>
    </row>
    <row r="695" spans="15:18" hidden="1" x14ac:dyDescent="0.25">
      <c r="O695" s="352"/>
      <c r="P695" s="352"/>
      <c r="Q695" s="2"/>
      <c r="R695" s="2"/>
    </row>
    <row r="696" spans="15:18" hidden="1" x14ac:dyDescent="0.25">
      <c r="O696" s="352"/>
      <c r="P696" s="352"/>
      <c r="Q696" s="2"/>
      <c r="R696" s="2"/>
    </row>
    <row r="697" spans="15:18" hidden="1" x14ac:dyDescent="0.25">
      <c r="O697" s="352"/>
      <c r="P697" s="352"/>
      <c r="Q697" s="2"/>
      <c r="R697" s="2"/>
    </row>
    <row r="698" spans="15:18" hidden="1" x14ac:dyDescent="0.25">
      <c r="O698" s="352"/>
      <c r="P698" s="352"/>
      <c r="Q698" s="2"/>
      <c r="R698" s="2"/>
    </row>
    <row r="699" spans="15:18" hidden="1" x14ac:dyDescent="0.25">
      <c r="O699" s="352"/>
      <c r="P699" s="352"/>
      <c r="Q699" s="2"/>
      <c r="R699" s="2"/>
    </row>
    <row r="700" spans="15:18" hidden="1" x14ac:dyDescent="0.25">
      <c r="O700" s="352"/>
      <c r="P700" s="352"/>
      <c r="Q700" s="2"/>
      <c r="R700" s="2"/>
    </row>
    <row r="701" spans="15:18" hidden="1" x14ac:dyDescent="0.25">
      <c r="O701" s="352"/>
      <c r="P701" s="352"/>
      <c r="Q701" s="2"/>
      <c r="R701" s="2"/>
    </row>
    <row r="702" spans="15:18" hidden="1" x14ac:dyDescent="0.25">
      <c r="O702" s="352"/>
      <c r="P702" s="352"/>
      <c r="Q702" s="2"/>
      <c r="R702" s="2"/>
    </row>
    <row r="703" spans="15:18" hidden="1" x14ac:dyDescent="0.25">
      <c r="O703" s="352"/>
      <c r="P703" s="352"/>
      <c r="Q703" s="2"/>
      <c r="R703" s="2"/>
    </row>
    <row r="704" spans="15:18" hidden="1" x14ac:dyDescent="0.25">
      <c r="O704" s="352"/>
      <c r="P704" s="352"/>
      <c r="Q704" s="2"/>
      <c r="R704" s="2"/>
    </row>
    <row r="705" spans="15:18" hidden="1" x14ac:dyDescent="0.25">
      <c r="O705" s="352"/>
      <c r="P705" s="352"/>
      <c r="Q705" s="2"/>
      <c r="R705" s="2"/>
    </row>
    <row r="706" spans="15:18" hidden="1" x14ac:dyDescent="0.25">
      <c r="O706" s="352"/>
      <c r="P706" s="352"/>
      <c r="Q706" s="2"/>
      <c r="R706" s="2"/>
    </row>
    <row r="707" spans="15:18" hidden="1" x14ac:dyDescent="0.25">
      <c r="O707" s="352"/>
      <c r="P707" s="352"/>
      <c r="Q707" s="2"/>
      <c r="R707" s="2"/>
    </row>
    <row r="708" spans="15:18" hidden="1" x14ac:dyDescent="0.25">
      <c r="O708" s="352"/>
      <c r="P708" s="352"/>
      <c r="Q708" s="2"/>
      <c r="R708" s="2"/>
    </row>
    <row r="709" spans="15:18" hidden="1" x14ac:dyDescent="0.25">
      <c r="O709" s="352"/>
      <c r="P709" s="352"/>
      <c r="Q709" s="2"/>
      <c r="R709" s="2"/>
    </row>
    <row r="710" spans="15:18" hidden="1" x14ac:dyDescent="0.25">
      <c r="O710" s="352"/>
      <c r="P710" s="352"/>
      <c r="Q710" s="2"/>
      <c r="R710" s="2"/>
    </row>
    <row r="711" spans="15:18" hidden="1" x14ac:dyDescent="0.25">
      <c r="O711" s="352"/>
      <c r="P711" s="352"/>
      <c r="Q711" s="2"/>
      <c r="R711" s="2"/>
    </row>
    <row r="712" spans="15:18" hidden="1" x14ac:dyDescent="0.25">
      <c r="O712" s="352"/>
      <c r="P712" s="352"/>
      <c r="Q712" s="2"/>
      <c r="R712" s="2"/>
    </row>
    <row r="713" spans="15:18" hidden="1" x14ac:dyDescent="0.25">
      <c r="O713" s="352"/>
      <c r="P713" s="352"/>
      <c r="Q713" s="2"/>
      <c r="R713" s="2"/>
    </row>
    <row r="714" spans="15:18" hidden="1" x14ac:dyDescent="0.25">
      <c r="O714" s="352"/>
      <c r="P714" s="352"/>
      <c r="Q714" s="2"/>
      <c r="R714" s="2"/>
    </row>
    <row r="715" spans="15:18" hidden="1" x14ac:dyDescent="0.25">
      <c r="O715" s="352"/>
      <c r="P715" s="352"/>
      <c r="Q715" s="2"/>
      <c r="R715" s="2"/>
    </row>
    <row r="716" spans="15:18" hidden="1" x14ac:dyDescent="0.25">
      <c r="O716" s="352"/>
      <c r="P716" s="352"/>
      <c r="Q716" s="2"/>
      <c r="R716" s="2"/>
    </row>
    <row r="717" spans="15:18" hidden="1" x14ac:dyDescent="0.25">
      <c r="O717" s="352"/>
      <c r="P717" s="352"/>
      <c r="Q717" s="2"/>
      <c r="R717" s="2"/>
    </row>
    <row r="718" spans="15:18" hidden="1" x14ac:dyDescent="0.25">
      <c r="O718" s="352"/>
      <c r="P718" s="352"/>
      <c r="Q718" s="2"/>
      <c r="R718" s="2"/>
    </row>
    <row r="719" spans="15:18" hidden="1" x14ac:dyDescent="0.25">
      <c r="O719" s="352"/>
      <c r="P719" s="352"/>
      <c r="Q719" s="2"/>
      <c r="R719" s="2"/>
    </row>
    <row r="720" spans="15:18" hidden="1" x14ac:dyDescent="0.25">
      <c r="O720" s="352"/>
      <c r="P720" s="352"/>
      <c r="Q720" s="2"/>
      <c r="R720" s="2"/>
    </row>
    <row r="721" spans="15:18" hidden="1" x14ac:dyDescent="0.25">
      <c r="O721" s="352"/>
      <c r="P721" s="352"/>
      <c r="Q721" s="2"/>
      <c r="R721" s="2"/>
    </row>
    <row r="722" spans="15:18" hidden="1" x14ac:dyDescent="0.25">
      <c r="O722" s="352"/>
      <c r="P722" s="352"/>
      <c r="Q722" s="2"/>
      <c r="R722" s="2"/>
    </row>
    <row r="723" spans="15:18" hidden="1" x14ac:dyDescent="0.25">
      <c r="O723" s="352"/>
      <c r="P723" s="352"/>
      <c r="Q723" s="2"/>
      <c r="R723" s="2"/>
    </row>
    <row r="724" spans="15:18" hidden="1" x14ac:dyDescent="0.25">
      <c r="O724" s="352"/>
      <c r="P724" s="352"/>
      <c r="Q724" s="2"/>
      <c r="R724" s="2"/>
    </row>
    <row r="725" spans="15:18" hidden="1" x14ac:dyDescent="0.25">
      <c r="O725" s="352"/>
      <c r="P725" s="352"/>
      <c r="Q725" s="2"/>
      <c r="R725" s="2"/>
    </row>
    <row r="726" spans="15:18" hidden="1" x14ac:dyDescent="0.25">
      <c r="O726" s="352"/>
      <c r="P726" s="352"/>
      <c r="Q726" s="2"/>
      <c r="R726" s="2"/>
    </row>
    <row r="727" spans="15:18" hidden="1" x14ac:dyDescent="0.25">
      <c r="O727" s="352"/>
      <c r="P727" s="352"/>
      <c r="Q727" s="2"/>
      <c r="R727" s="2"/>
    </row>
    <row r="728" spans="15:18" hidden="1" x14ac:dyDescent="0.25">
      <c r="O728" s="352"/>
      <c r="P728" s="352"/>
      <c r="Q728" s="2"/>
      <c r="R728" s="2"/>
    </row>
    <row r="729" spans="15:18" hidden="1" x14ac:dyDescent="0.25">
      <c r="O729" s="352"/>
      <c r="P729" s="352"/>
      <c r="Q729" s="2"/>
      <c r="R729" s="2"/>
    </row>
    <row r="730" spans="15:18" hidden="1" x14ac:dyDescent="0.25">
      <c r="O730" s="352"/>
      <c r="P730" s="352"/>
      <c r="Q730" s="2"/>
      <c r="R730" s="2"/>
    </row>
    <row r="731" spans="15:18" hidden="1" x14ac:dyDescent="0.25">
      <c r="O731" s="352"/>
      <c r="P731" s="352"/>
      <c r="Q731" s="2"/>
      <c r="R731" s="2"/>
    </row>
    <row r="732" spans="15:18" hidden="1" x14ac:dyDescent="0.25">
      <c r="O732" s="352"/>
      <c r="P732" s="352"/>
      <c r="Q732" s="2"/>
      <c r="R732" s="2"/>
    </row>
    <row r="733" spans="15:18" hidden="1" x14ac:dyDescent="0.25">
      <c r="O733" s="352"/>
      <c r="P733" s="352"/>
      <c r="Q733" s="2"/>
      <c r="R733" s="2"/>
    </row>
    <row r="734" spans="15:18" hidden="1" x14ac:dyDescent="0.25">
      <c r="O734" s="352"/>
      <c r="P734" s="352"/>
      <c r="Q734" s="2"/>
      <c r="R734" s="2"/>
    </row>
    <row r="735" spans="15:18" hidden="1" x14ac:dyDescent="0.25">
      <c r="O735" s="352"/>
      <c r="P735" s="352"/>
      <c r="Q735" s="2"/>
      <c r="R735" s="2"/>
    </row>
    <row r="736" spans="15:18" hidden="1" x14ac:dyDescent="0.25">
      <c r="O736" s="352"/>
      <c r="P736" s="352"/>
      <c r="Q736" s="2"/>
      <c r="R736" s="2"/>
    </row>
    <row r="737" spans="15:18" hidden="1" x14ac:dyDescent="0.25">
      <c r="O737" s="352"/>
      <c r="P737" s="352"/>
      <c r="Q737" s="2"/>
      <c r="R737" s="2"/>
    </row>
    <row r="738" spans="15:18" hidden="1" x14ac:dyDescent="0.25">
      <c r="O738" s="352"/>
      <c r="P738" s="352"/>
      <c r="Q738" s="2"/>
      <c r="R738" s="2"/>
    </row>
    <row r="739" spans="15:18" hidden="1" x14ac:dyDescent="0.25">
      <c r="O739" s="352"/>
      <c r="P739" s="352"/>
      <c r="Q739" s="2"/>
      <c r="R739" s="2"/>
    </row>
    <row r="740" spans="15:18" hidden="1" x14ac:dyDescent="0.25">
      <c r="O740" s="352"/>
      <c r="P740" s="352"/>
      <c r="Q740" s="2"/>
      <c r="R740" s="2"/>
    </row>
    <row r="741" spans="15:18" hidden="1" x14ac:dyDescent="0.25">
      <c r="O741" s="352"/>
      <c r="P741" s="352"/>
      <c r="Q741" s="2"/>
      <c r="R741" s="2"/>
    </row>
    <row r="742" spans="15:18" hidden="1" x14ac:dyDescent="0.25">
      <c r="O742" s="352"/>
      <c r="P742" s="352"/>
      <c r="Q742" s="2"/>
      <c r="R742" s="2"/>
    </row>
    <row r="743" spans="15:18" hidden="1" x14ac:dyDescent="0.25">
      <c r="O743" s="352"/>
      <c r="P743" s="352"/>
      <c r="Q743" s="2"/>
      <c r="R743" s="2"/>
    </row>
    <row r="744" spans="15:18" hidden="1" x14ac:dyDescent="0.25">
      <c r="O744" s="352"/>
      <c r="P744" s="352"/>
      <c r="Q744" s="2"/>
      <c r="R744" s="2"/>
    </row>
    <row r="745" spans="15:18" hidden="1" x14ac:dyDescent="0.25">
      <c r="O745" s="352"/>
      <c r="P745" s="352"/>
      <c r="Q745" s="2"/>
      <c r="R745" s="2"/>
    </row>
    <row r="746" spans="15:18" hidden="1" x14ac:dyDescent="0.25">
      <c r="O746" s="352"/>
      <c r="P746" s="352"/>
      <c r="Q746" s="2"/>
      <c r="R746" s="2"/>
    </row>
    <row r="747" spans="15:18" hidden="1" x14ac:dyDescent="0.25">
      <c r="O747" s="352"/>
      <c r="P747" s="352"/>
      <c r="Q747" s="2"/>
      <c r="R747" s="2"/>
    </row>
    <row r="748" spans="15:18" hidden="1" x14ac:dyDescent="0.25">
      <c r="O748" s="352"/>
      <c r="P748" s="352"/>
      <c r="Q748" s="2"/>
      <c r="R748" s="2"/>
    </row>
    <row r="749" spans="15:18" hidden="1" x14ac:dyDescent="0.25">
      <c r="O749" s="352"/>
      <c r="P749" s="352"/>
      <c r="Q749" s="2"/>
      <c r="R749" s="2"/>
    </row>
    <row r="750" spans="15:18" hidden="1" x14ac:dyDescent="0.25">
      <c r="O750" s="352"/>
      <c r="P750" s="352"/>
      <c r="Q750" s="2"/>
      <c r="R750" s="2"/>
    </row>
    <row r="751" spans="15:18" hidden="1" x14ac:dyDescent="0.25">
      <c r="O751" s="352"/>
      <c r="P751" s="352"/>
      <c r="Q751" s="2"/>
      <c r="R751" s="2"/>
    </row>
    <row r="752" spans="15:18" hidden="1" x14ac:dyDescent="0.25">
      <c r="O752" s="352"/>
      <c r="P752" s="352"/>
      <c r="Q752" s="2"/>
      <c r="R752" s="2"/>
    </row>
    <row r="753" spans="15:18" hidden="1" x14ac:dyDescent="0.25">
      <c r="O753" s="352"/>
      <c r="P753" s="352"/>
      <c r="Q753" s="2"/>
      <c r="R753" s="2"/>
    </row>
    <row r="754" spans="15:18" hidden="1" x14ac:dyDescent="0.25">
      <c r="O754" s="352"/>
      <c r="P754" s="352"/>
      <c r="Q754" s="2"/>
      <c r="R754" s="2"/>
    </row>
    <row r="755" spans="15:18" hidden="1" x14ac:dyDescent="0.25">
      <c r="O755" s="352"/>
      <c r="P755" s="352"/>
      <c r="Q755" s="2"/>
      <c r="R755" s="2"/>
    </row>
    <row r="756" spans="15:18" hidden="1" x14ac:dyDescent="0.25">
      <c r="O756" s="352"/>
      <c r="P756" s="352"/>
      <c r="Q756" s="2"/>
      <c r="R756" s="2"/>
    </row>
    <row r="757" spans="15:18" hidden="1" x14ac:dyDescent="0.25">
      <c r="O757" s="352"/>
      <c r="P757" s="352"/>
      <c r="Q757" s="2"/>
      <c r="R757" s="2"/>
    </row>
    <row r="758" spans="15:18" hidden="1" x14ac:dyDescent="0.25">
      <c r="O758" s="352"/>
      <c r="P758" s="352"/>
      <c r="Q758" s="2"/>
      <c r="R758" s="2"/>
    </row>
    <row r="759" spans="15:18" hidden="1" x14ac:dyDescent="0.25">
      <c r="O759" s="352"/>
      <c r="P759" s="352"/>
      <c r="Q759" s="2"/>
      <c r="R759" s="2"/>
    </row>
    <row r="760" spans="15:18" hidden="1" x14ac:dyDescent="0.25">
      <c r="O760" s="352"/>
      <c r="P760" s="352"/>
      <c r="Q760" s="2"/>
      <c r="R760" s="2"/>
    </row>
    <row r="761" spans="15:18" hidden="1" x14ac:dyDescent="0.25">
      <c r="O761" s="352"/>
      <c r="P761" s="352"/>
      <c r="Q761" s="2"/>
      <c r="R761" s="2"/>
    </row>
    <row r="762" spans="15:18" hidden="1" x14ac:dyDescent="0.25">
      <c r="O762" s="352"/>
      <c r="P762" s="352"/>
      <c r="Q762" s="2"/>
      <c r="R762" s="2"/>
    </row>
    <row r="763" spans="15:18" hidden="1" x14ac:dyDescent="0.25">
      <c r="O763" s="352"/>
      <c r="P763" s="352"/>
      <c r="Q763" s="2"/>
      <c r="R763" s="2"/>
    </row>
    <row r="764" spans="15:18" hidden="1" x14ac:dyDescent="0.25">
      <c r="O764" s="352"/>
      <c r="P764" s="352"/>
      <c r="Q764" s="2"/>
      <c r="R764" s="2"/>
    </row>
    <row r="765" spans="15:18" hidden="1" x14ac:dyDescent="0.25">
      <c r="O765" s="352"/>
      <c r="P765" s="352"/>
      <c r="Q765" s="2"/>
      <c r="R765" s="2"/>
    </row>
    <row r="766" spans="15:18" hidden="1" x14ac:dyDescent="0.25">
      <c r="O766" s="352"/>
      <c r="P766" s="352"/>
      <c r="Q766" s="2"/>
      <c r="R766" s="2"/>
    </row>
    <row r="767" spans="15:18" hidden="1" x14ac:dyDescent="0.25">
      <c r="O767" s="352"/>
      <c r="P767" s="352"/>
      <c r="Q767" s="2"/>
      <c r="R767" s="2"/>
    </row>
    <row r="768" spans="15:18" hidden="1" x14ac:dyDescent="0.25">
      <c r="O768" s="352"/>
      <c r="P768" s="352"/>
      <c r="Q768" s="2"/>
      <c r="R768" s="2"/>
    </row>
    <row r="769" spans="15:18" hidden="1" x14ac:dyDescent="0.25">
      <c r="O769" s="352"/>
      <c r="P769" s="352"/>
      <c r="Q769" s="2"/>
      <c r="R769" s="2"/>
    </row>
    <row r="770" spans="15:18" hidden="1" x14ac:dyDescent="0.25">
      <c r="O770" s="352"/>
      <c r="P770" s="352"/>
      <c r="Q770" s="2"/>
      <c r="R770" s="2"/>
    </row>
    <row r="771" spans="15:18" hidden="1" x14ac:dyDescent="0.25">
      <c r="O771" s="352"/>
      <c r="P771" s="352"/>
      <c r="Q771" s="2"/>
      <c r="R771" s="2"/>
    </row>
    <row r="772" spans="15:18" hidden="1" x14ac:dyDescent="0.25">
      <c r="O772" s="352"/>
      <c r="P772" s="352"/>
      <c r="Q772" s="2"/>
      <c r="R772" s="2"/>
    </row>
    <row r="773" spans="15:18" hidden="1" x14ac:dyDescent="0.25">
      <c r="O773" s="352"/>
      <c r="P773" s="352"/>
      <c r="Q773" s="2"/>
      <c r="R773" s="2"/>
    </row>
    <row r="774" spans="15:18" hidden="1" x14ac:dyDescent="0.25">
      <c r="O774" s="352"/>
      <c r="P774" s="352"/>
      <c r="Q774" s="2"/>
      <c r="R774" s="2"/>
    </row>
    <row r="775" spans="15:18" hidden="1" x14ac:dyDescent="0.25">
      <c r="O775" s="352"/>
      <c r="P775" s="352"/>
      <c r="Q775" s="2"/>
      <c r="R775" s="2"/>
    </row>
    <row r="776" spans="15:18" hidden="1" x14ac:dyDescent="0.25">
      <c r="O776" s="352"/>
      <c r="P776" s="352"/>
      <c r="Q776" s="2"/>
      <c r="R776" s="2"/>
    </row>
    <row r="777" spans="15:18" hidden="1" x14ac:dyDescent="0.25">
      <c r="O777" s="352"/>
      <c r="P777" s="352"/>
      <c r="Q777" s="2"/>
      <c r="R777" s="2"/>
    </row>
    <row r="778" spans="15:18" hidden="1" x14ac:dyDescent="0.25">
      <c r="O778" s="352"/>
      <c r="P778" s="352"/>
      <c r="Q778" s="2"/>
      <c r="R778" s="2"/>
    </row>
    <row r="779" spans="15:18" hidden="1" x14ac:dyDescent="0.25">
      <c r="O779" s="352"/>
      <c r="P779" s="352"/>
      <c r="Q779" s="2"/>
      <c r="R779" s="2"/>
    </row>
    <row r="780" spans="15:18" hidden="1" x14ac:dyDescent="0.25">
      <c r="O780" s="352"/>
      <c r="P780" s="352"/>
      <c r="Q780" s="2"/>
      <c r="R780" s="2"/>
    </row>
    <row r="781" spans="15:18" hidden="1" x14ac:dyDescent="0.25">
      <c r="O781" s="352"/>
      <c r="P781" s="352"/>
      <c r="Q781" s="2"/>
      <c r="R781" s="2"/>
    </row>
    <row r="782" spans="15:18" hidden="1" x14ac:dyDescent="0.25">
      <c r="O782" s="352"/>
      <c r="P782" s="352"/>
      <c r="Q782" s="2"/>
      <c r="R782" s="2"/>
    </row>
    <row r="783" spans="15:18" hidden="1" x14ac:dyDescent="0.25">
      <c r="O783" s="352"/>
      <c r="P783" s="352"/>
      <c r="Q783" s="2"/>
      <c r="R783" s="2"/>
    </row>
    <row r="784" spans="15:18" hidden="1" x14ac:dyDescent="0.25">
      <c r="O784" s="352"/>
      <c r="P784" s="352"/>
      <c r="Q784" s="2"/>
      <c r="R784" s="2"/>
    </row>
    <row r="785" spans="15:18" hidden="1" x14ac:dyDescent="0.25">
      <c r="O785" s="352"/>
      <c r="P785" s="352"/>
      <c r="Q785" s="2"/>
      <c r="R785" s="2"/>
    </row>
    <row r="786" spans="15:18" hidden="1" x14ac:dyDescent="0.25">
      <c r="O786" s="352"/>
      <c r="P786" s="352"/>
      <c r="Q786" s="2"/>
      <c r="R786" s="2"/>
    </row>
    <row r="787" spans="15:18" hidden="1" x14ac:dyDescent="0.25">
      <c r="O787" s="352"/>
      <c r="P787" s="352"/>
      <c r="Q787" s="2"/>
      <c r="R787" s="2"/>
    </row>
    <row r="788" spans="15:18" hidden="1" x14ac:dyDescent="0.25">
      <c r="O788" s="352"/>
      <c r="P788" s="352"/>
      <c r="Q788" s="2"/>
      <c r="R788" s="2"/>
    </row>
    <row r="789" spans="15:18" hidden="1" x14ac:dyDescent="0.25">
      <c r="O789" s="352"/>
      <c r="P789" s="352"/>
      <c r="Q789" s="2"/>
      <c r="R789" s="2"/>
    </row>
    <row r="790" spans="15:18" hidden="1" x14ac:dyDescent="0.25">
      <c r="O790" s="352"/>
      <c r="P790" s="352"/>
      <c r="Q790" s="2"/>
      <c r="R790" s="2"/>
    </row>
    <row r="791" spans="15:18" hidden="1" x14ac:dyDescent="0.25">
      <c r="O791" s="352"/>
      <c r="P791" s="352"/>
      <c r="Q791" s="2"/>
      <c r="R791" s="2"/>
    </row>
    <row r="792" spans="15:18" hidden="1" x14ac:dyDescent="0.25">
      <c r="O792" s="352"/>
      <c r="P792" s="352"/>
      <c r="Q792" s="2"/>
      <c r="R792" s="2"/>
    </row>
    <row r="793" spans="15:18" hidden="1" x14ac:dyDescent="0.25">
      <c r="O793" s="352"/>
      <c r="P793" s="352"/>
      <c r="Q793" s="2"/>
      <c r="R793" s="2"/>
    </row>
    <row r="794" spans="15:18" hidden="1" x14ac:dyDescent="0.25">
      <c r="O794" s="352"/>
      <c r="P794" s="352"/>
      <c r="Q794" s="2"/>
      <c r="R794" s="2"/>
    </row>
    <row r="795" spans="15:18" hidden="1" x14ac:dyDescent="0.25">
      <c r="O795" s="352"/>
      <c r="P795" s="352"/>
      <c r="Q795" s="2"/>
      <c r="R795" s="2"/>
    </row>
    <row r="796" spans="15:18" hidden="1" x14ac:dyDescent="0.25">
      <c r="O796" s="352"/>
      <c r="P796" s="352"/>
      <c r="Q796" s="2"/>
      <c r="R796" s="2"/>
    </row>
    <row r="797" spans="15:18" hidden="1" x14ac:dyDescent="0.25">
      <c r="O797" s="352"/>
      <c r="P797" s="352"/>
      <c r="Q797" s="2"/>
      <c r="R797" s="2"/>
    </row>
    <row r="798" spans="15:18" hidden="1" x14ac:dyDescent="0.25">
      <c r="O798" s="352"/>
      <c r="P798" s="352"/>
      <c r="Q798" s="2"/>
      <c r="R798" s="2"/>
    </row>
    <row r="799" spans="15:18" hidden="1" x14ac:dyDescent="0.25">
      <c r="O799" s="352"/>
      <c r="P799" s="352"/>
      <c r="Q799" s="2"/>
      <c r="R799" s="2"/>
    </row>
    <row r="800" spans="15:18" hidden="1" x14ac:dyDescent="0.25">
      <c r="O800" s="352"/>
      <c r="P800" s="352"/>
      <c r="Q800" s="2"/>
      <c r="R800" s="2"/>
    </row>
    <row r="801" spans="15:18" hidden="1" x14ac:dyDescent="0.25">
      <c r="O801" s="352"/>
      <c r="P801" s="352"/>
      <c r="Q801" s="2"/>
      <c r="R801" s="2"/>
    </row>
    <row r="802" spans="15:18" hidden="1" x14ac:dyDescent="0.25">
      <c r="O802" s="352"/>
      <c r="P802" s="352"/>
      <c r="Q802" s="2"/>
      <c r="R802" s="2"/>
    </row>
    <row r="803" spans="15:18" hidden="1" x14ac:dyDescent="0.25">
      <c r="O803" s="352"/>
      <c r="P803" s="352"/>
      <c r="Q803" s="2"/>
      <c r="R803" s="2"/>
    </row>
    <row r="804" spans="15:18" hidden="1" x14ac:dyDescent="0.25">
      <c r="O804" s="352"/>
      <c r="P804" s="352"/>
      <c r="Q804" s="2"/>
      <c r="R804" s="2"/>
    </row>
    <row r="805" spans="15:18" hidden="1" x14ac:dyDescent="0.25">
      <c r="O805" s="352"/>
      <c r="P805" s="352"/>
      <c r="Q805" s="2"/>
      <c r="R805" s="2"/>
    </row>
    <row r="806" spans="15:18" hidden="1" x14ac:dyDescent="0.25">
      <c r="O806" s="352"/>
      <c r="P806" s="352"/>
      <c r="Q806" s="2"/>
      <c r="R806" s="2"/>
    </row>
    <row r="807" spans="15:18" hidden="1" x14ac:dyDescent="0.25">
      <c r="O807" s="352"/>
      <c r="P807" s="352"/>
      <c r="Q807" s="2"/>
      <c r="R807" s="2"/>
    </row>
    <row r="808" spans="15:18" hidden="1" x14ac:dyDescent="0.25">
      <c r="O808" s="352"/>
      <c r="P808" s="352"/>
      <c r="Q808" s="2"/>
      <c r="R808" s="2"/>
    </row>
    <row r="809" spans="15:18" hidden="1" x14ac:dyDescent="0.25">
      <c r="O809" s="352"/>
      <c r="P809" s="352"/>
      <c r="Q809" s="2"/>
      <c r="R809" s="2"/>
    </row>
    <row r="810" spans="15:18" hidden="1" x14ac:dyDescent="0.25">
      <c r="O810" s="352"/>
      <c r="P810" s="352"/>
      <c r="Q810" s="2"/>
      <c r="R810" s="2"/>
    </row>
    <row r="811" spans="15:18" hidden="1" x14ac:dyDescent="0.25">
      <c r="O811" s="352"/>
      <c r="P811" s="352"/>
      <c r="Q811" s="2"/>
      <c r="R811" s="2"/>
    </row>
    <row r="812" spans="15:18" hidden="1" x14ac:dyDescent="0.25">
      <c r="O812" s="352"/>
      <c r="P812" s="352"/>
      <c r="Q812" s="2"/>
      <c r="R812" s="2"/>
    </row>
    <row r="813" spans="15:18" hidden="1" x14ac:dyDescent="0.25">
      <c r="O813" s="352"/>
      <c r="P813" s="352"/>
      <c r="Q813" s="2"/>
      <c r="R813" s="2"/>
    </row>
    <row r="814" spans="15:18" hidden="1" x14ac:dyDescent="0.25">
      <c r="O814" s="352"/>
      <c r="P814" s="352"/>
      <c r="Q814" s="2"/>
      <c r="R814" s="2"/>
    </row>
    <row r="815" spans="15:18" hidden="1" x14ac:dyDescent="0.25">
      <c r="O815" s="352"/>
      <c r="P815" s="352"/>
      <c r="Q815" s="2"/>
      <c r="R815" s="2"/>
    </row>
    <row r="816" spans="15:18" hidden="1" x14ac:dyDescent="0.25">
      <c r="O816" s="352"/>
      <c r="P816" s="352"/>
      <c r="Q816" s="2"/>
      <c r="R816" s="2"/>
    </row>
    <row r="817" spans="15:18" hidden="1" x14ac:dyDescent="0.25">
      <c r="O817" s="352"/>
      <c r="P817" s="352"/>
      <c r="Q817" s="2"/>
      <c r="R817" s="2"/>
    </row>
    <row r="818" spans="15:18" hidden="1" x14ac:dyDescent="0.25">
      <c r="O818" s="352"/>
      <c r="P818" s="352"/>
      <c r="Q818" s="2"/>
      <c r="R818" s="2"/>
    </row>
    <row r="819" spans="15:18" hidden="1" x14ac:dyDescent="0.25">
      <c r="O819" s="352"/>
      <c r="P819" s="352"/>
      <c r="Q819" s="2"/>
      <c r="R819" s="2"/>
    </row>
    <row r="820" spans="15:18" hidden="1" x14ac:dyDescent="0.25">
      <c r="O820" s="352"/>
      <c r="P820" s="352"/>
      <c r="Q820" s="2"/>
      <c r="R820" s="2"/>
    </row>
    <row r="821" spans="15:18" hidden="1" x14ac:dyDescent="0.25">
      <c r="O821" s="352"/>
      <c r="P821" s="352"/>
      <c r="Q821" s="2"/>
      <c r="R821" s="2"/>
    </row>
    <row r="822" spans="15:18" hidden="1" x14ac:dyDescent="0.25">
      <c r="O822" s="352"/>
      <c r="P822" s="352"/>
      <c r="Q822" s="2"/>
      <c r="R822" s="2"/>
    </row>
    <row r="823" spans="15:18" hidden="1" x14ac:dyDescent="0.25">
      <c r="O823" s="352"/>
      <c r="P823" s="352"/>
      <c r="Q823" s="2"/>
      <c r="R823" s="2"/>
    </row>
    <row r="824" spans="15:18" hidden="1" x14ac:dyDescent="0.25">
      <c r="O824" s="352"/>
      <c r="P824" s="352"/>
      <c r="Q824" s="2"/>
      <c r="R824" s="2"/>
    </row>
    <row r="825" spans="15:18" hidden="1" x14ac:dyDescent="0.25">
      <c r="O825" s="352"/>
      <c r="P825" s="352"/>
      <c r="Q825" s="2"/>
      <c r="R825" s="2"/>
    </row>
    <row r="826" spans="15:18" hidden="1" x14ac:dyDescent="0.25">
      <c r="O826" s="352"/>
      <c r="P826" s="352"/>
      <c r="Q826" s="2"/>
      <c r="R826" s="2"/>
    </row>
    <row r="827" spans="15:18" hidden="1" x14ac:dyDescent="0.25">
      <c r="O827" s="352"/>
      <c r="P827" s="352"/>
      <c r="Q827" s="2"/>
      <c r="R827" s="2"/>
    </row>
    <row r="828" spans="15:18" hidden="1" x14ac:dyDescent="0.25">
      <c r="O828" s="352"/>
      <c r="P828" s="352"/>
      <c r="Q828" s="2"/>
      <c r="R828" s="2"/>
    </row>
    <row r="829" spans="15:18" hidden="1" x14ac:dyDescent="0.25">
      <c r="O829" s="352"/>
      <c r="P829" s="352"/>
      <c r="Q829" s="2"/>
      <c r="R829" s="2"/>
    </row>
    <row r="830" spans="15:18" hidden="1" x14ac:dyDescent="0.25">
      <c r="O830" s="352"/>
      <c r="P830" s="352"/>
      <c r="Q830" s="2"/>
      <c r="R830" s="2"/>
    </row>
    <row r="831" spans="15:18" hidden="1" x14ac:dyDescent="0.25">
      <c r="O831" s="352"/>
      <c r="P831" s="352"/>
      <c r="Q831" s="2"/>
      <c r="R831" s="2"/>
    </row>
    <row r="832" spans="15:18" hidden="1" x14ac:dyDescent="0.25">
      <c r="O832" s="352"/>
      <c r="P832" s="352"/>
      <c r="Q832" s="2"/>
      <c r="R832" s="2"/>
    </row>
    <row r="833" spans="15:18" hidden="1" x14ac:dyDescent="0.25">
      <c r="O833" s="352"/>
      <c r="P833" s="352"/>
      <c r="Q833" s="2"/>
      <c r="R833" s="2"/>
    </row>
    <row r="834" spans="15:18" hidden="1" x14ac:dyDescent="0.25">
      <c r="O834" s="352"/>
      <c r="P834" s="352"/>
      <c r="Q834" s="2"/>
      <c r="R834" s="2"/>
    </row>
    <row r="835" spans="15:18" hidden="1" x14ac:dyDescent="0.25">
      <c r="O835" s="352"/>
      <c r="P835" s="352"/>
      <c r="Q835" s="2"/>
      <c r="R835" s="2"/>
    </row>
    <row r="836" spans="15:18" hidden="1" x14ac:dyDescent="0.25">
      <c r="O836" s="352"/>
      <c r="P836" s="352"/>
      <c r="Q836" s="2"/>
      <c r="R836" s="2"/>
    </row>
    <row r="837" spans="15:18" hidden="1" x14ac:dyDescent="0.25">
      <c r="O837" s="352"/>
      <c r="P837" s="352"/>
      <c r="Q837" s="2"/>
      <c r="R837" s="2"/>
    </row>
    <row r="838" spans="15:18" hidden="1" x14ac:dyDescent="0.25">
      <c r="O838" s="352"/>
      <c r="P838" s="352"/>
      <c r="Q838" s="2"/>
      <c r="R838" s="2"/>
    </row>
    <row r="839" spans="15:18" hidden="1" x14ac:dyDescent="0.25">
      <c r="O839" s="352"/>
      <c r="P839" s="352"/>
      <c r="Q839" s="2"/>
      <c r="R839" s="2"/>
    </row>
    <row r="840" spans="15:18" hidden="1" x14ac:dyDescent="0.25">
      <c r="O840" s="352"/>
      <c r="P840" s="352"/>
      <c r="Q840" s="2"/>
      <c r="R840" s="2"/>
    </row>
    <row r="841" spans="15:18" hidden="1" x14ac:dyDescent="0.25">
      <c r="O841" s="352"/>
      <c r="P841" s="352"/>
      <c r="Q841" s="2"/>
      <c r="R841" s="2"/>
    </row>
    <row r="842" spans="15:18" hidden="1" x14ac:dyDescent="0.25">
      <c r="O842" s="352"/>
      <c r="P842" s="352"/>
      <c r="Q842" s="2"/>
      <c r="R842" s="2"/>
    </row>
    <row r="843" spans="15:18" hidden="1" x14ac:dyDescent="0.25">
      <c r="O843" s="352"/>
      <c r="P843" s="352"/>
      <c r="Q843" s="2"/>
      <c r="R843" s="2"/>
    </row>
    <row r="844" spans="15:18" hidden="1" x14ac:dyDescent="0.25">
      <c r="O844" s="352"/>
      <c r="P844" s="352"/>
      <c r="Q844" s="2"/>
      <c r="R844" s="2"/>
    </row>
    <row r="845" spans="15:18" hidden="1" x14ac:dyDescent="0.25">
      <c r="O845" s="352"/>
      <c r="P845" s="352"/>
      <c r="Q845" s="2"/>
      <c r="R845" s="2"/>
    </row>
    <row r="846" spans="15:18" hidden="1" x14ac:dyDescent="0.25">
      <c r="O846" s="352"/>
      <c r="P846" s="352"/>
      <c r="Q846" s="2"/>
      <c r="R846" s="2"/>
    </row>
    <row r="847" spans="15:18" hidden="1" x14ac:dyDescent="0.25">
      <c r="O847" s="352"/>
      <c r="P847" s="352"/>
      <c r="Q847" s="2"/>
      <c r="R847" s="2"/>
    </row>
    <row r="848" spans="15:18" hidden="1" x14ac:dyDescent="0.25">
      <c r="O848" s="352"/>
      <c r="P848" s="352"/>
      <c r="Q848" s="2"/>
      <c r="R848" s="2"/>
    </row>
    <row r="849" spans="15:18" hidden="1" x14ac:dyDescent="0.25">
      <c r="O849" s="352"/>
      <c r="P849" s="352"/>
      <c r="Q849" s="2"/>
      <c r="R849" s="2"/>
    </row>
    <row r="850" spans="15:18" hidden="1" x14ac:dyDescent="0.25">
      <c r="O850" s="352"/>
      <c r="P850" s="352"/>
      <c r="Q850" s="2"/>
      <c r="R850" s="2"/>
    </row>
    <row r="851" spans="15:18" hidden="1" x14ac:dyDescent="0.25">
      <c r="O851" s="352"/>
      <c r="P851" s="352"/>
      <c r="Q851" s="2"/>
      <c r="R851" s="2"/>
    </row>
    <row r="852" spans="15:18" hidden="1" x14ac:dyDescent="0.25">
      <c r="O852" s="352"/>
      <c r="P852" s="352"/>
      <c r="Q852" s="2"/>
      <c r="R852" s="2"/>
    </row>
    <row r="853" spans="15:18" hidden="1" x14ac:dyDescent="0.25">
      <c r="O853" s="352"/>
      <c r="P853" s="352"/>
      <c r="Q853" s="2"/>
      <c r="R853" s="2"/>
    </row>
    <row r="854" spans="15:18" hidden="1" x14ac:dyDescent="0.25">
      <c r="O854" s="352"/>
      <c r="P854" s="352"/>
      <c r="Q854" s="2"/>
      <c r="R854" s="2"/>
    </row>
    <row r="855" spans="15:18" hidden="1" x14ac:dyDescent="0.25">
      <c r="O855" s="352"/>
      <c r="P855" s="352"/>
      <c r="Q855" s="2"/>
      <c r="R855" s="2"/>
    </row>
    <row r="856" spans="15:18" hidden="1" x14ac:dyDescent="0.25">
      <c r="O856" s="352"/>
      <c r="P856" s="352"/>
      <c r="Q856" s="2"/>
      <c r="R856" s="2"/>
    </row>
    <row r="857" spans="15:18" hidden="1" x14ac:dyDescent="0.25">
      <c r="O857" s="352"/>
      <c r="P857" s="352"/>
      <c r="Q857" s="2"/>
      <c r="R857" s="2"/>
    </row>
    <row r="858" spans="15:18" hidden="1" x14ac:dyDescent="0.25">
      <c r="O858" s="352"/>
      <c r="P858" s="352"/>
      <c r="Q858" s="2"/>
      <c r="R858" s="2"/>
    </row>
    <row r="859" spans="15:18" hidden="1" x14ac:dyDescent="0.25">
      <c r="O859" s="352"/>
      <c r="P859" s="352"/>
      <c r="Q859" s="2"/>
      <c r="R859" s="2"/>
    </row>
    <row r="860" spans="15:18" hidden="1" x14ac:dyDescent="0.25">
      <c r="O860" s="352"/>
      <c r="P860" s="352"/>
      <c r="Q860" s="2"/>
      <c r="R860" s="2"/>
    </row>
    <row r="861" spans="15:18" hidden="1" x14ac:dyDescent="0.25">
      <c r="O861" s="352"/>
      <c r="P861" s="352"/>
      <c r="Q861" s="2"/>
      <c r="R861" s="2"/>
    </row>
    <row r="862" spans="15:18" hidden="1" x14ac:dyDescent="0.25">
      <c r="O862" s="352"/>
      <c r="P862" s="352"/>
      <c r="Q862" s="2"/>
      <c r="R862" s="2"/>
    </row>
    <row r="863" spans="15:18" hidden="1" x14ac:dyDescent="0.25">
      <c r="O863" s="352"/>
      <c r="P863" s="352"/>
      <c r="Q863" s="2"/>
      <c r="R863" s="2"/>
    </row>
    <row r="864" spans="15:18" hidden="1" x14ac:dyDescent="0.25">
      <c r="O864" s="352"/>
      <c r="P864" s="352"/>
      <c r="Q864" s="2"/>
      <c r="R864" s="2"/>
    </row>
    <row r="865" spans="15:18" hidden="1" x14ac:dyDescent="0.25">
      <c r="O865" s="352"/>
      <c r="P865" s="352"/>
      <c r="Q865" s="2"/>
      <c r="R865" s="2"/>
    </row>
    <row r="866" spans="15:18" hidden="1" x14ac:dyDescent="0.25">
      <c r="O866" s="352"/>
      <c r="P866" s="352"/>
      <c r="Q866" s="2"/>
      <c r="R866" s="2"/>
    </row>
    <row r="867" spans="15:18" hidden="1" x14ac:dyDescent="0.25">
      <c r="O867" s="352"/>
      <c r="P867" s="352"/>
      <c r="Q867" s="2"/>
      <c r="R867" s="2"/>
    </row>
    <row r="868" spans="15:18" hidden="1" x14ac:dyDescent="0.25">
      <c r="O868" s="352"/>
      <c r="P868" s="352"/>
      <c r="Q868" s="2"/>
      <c r="R868" s="2"/>
    </row>
    <row r="869" spans="15:18" hidden="1" x14ac:dyDescent="0.25">
      <c r="O869" s="352"/>
      <c r="P869" s="352"/>
      <c r="Q869" s="2"/>
      <c r="R869" s="2"/>
    </row>
    <row r="870" spans="15:18" hidden="1" x14ac:dyDescent="0.25">
      <c r="O870" s="352"/>
      <c r="P870" s="352"/>
      <c r="Q870" s="2"/>
      <c r="R870" s="2"/>
    </row>
    <row r="871" spans="15:18" hidden="1" x14ac:dyDescent="0.25">
      <c r="O871" s="352"/>
      <c r="P871" s="352"/>
      <c r="Q871" s="2"/>
      <c r="R871" s="2"/>
    </row>
    <row r="872" spans="15:18" hidden="1" x14ac:dyDescent="0.25">
      <c r="O872" s="352"/>
      <c r="P872" s="352"/>
      <c r="Q872" s="2"/>
      <c r="R872" s="2"/>
    </row>
    <row r="873" spans="15:18" hidden="1" x14ac:dyDescent="0.25">
      <c r="O873" s="352"/>
      <c r="P873" s="352"/>
      <c r="Q873" s="2"/>
      <c r="R873" s="2"/>
    </row>
    <row r="874" spans="15:18" hidden="1" x14ac:dyDescent="0.25">
      <c r="O874" s="352"/>
      <c r="P874" s="352"/>
      <c r="Q874" s="2"/>
      <c r="R874" s="2"/>
    </row>
    <row r="875" spans="15:18" hidden="1" x14ac:dyDescent="0.25">
      <c r="O875" s="352"/>
      <c r="P875" s="352"/>
      <c r="Q875" s="2"/>
      <c r="R875" s="2"/>
    </row>
    <row r="876" spans="15:18" hidden="1" x14ac:dyDescent="0.25">
      <c r="O876" s="352"/>
      <c r="P876" s="352"/>
      <c r="Q876" s="2"/>
      <c r="R876" s="2"/>
    </row>
    <row r="877" spans="15:18" hidden="1" x14ac:dyDescent="0.25">
      <c r="O877" s="352"/>
      <c r="P877" s="352"/>
      <c r="Q877" s="2"/>
      <c r="R877" s="2"/>
    </row>
    <row r="878" spans="15:18" hidden="1" x14ac:dyDescent="0.25">
      <c r="O878" s="352"/>
      <c r="P878" s="352"/>
      <c r="Q878" s="2"/>
      <c r="R878" s="2"/>
    </row>
    <row r="879" spans="15:18" hidden="1" x14ac:dyDescent="0.25">
      <c r="O879" s="352"/>
      <c r="P879" s="352"/>
      <c r="Q879" s="2"/>
      <c r="R879" s="2"/>
    </row>
    <row r="880" spans="15:18" hidden="1" x14ac:dyDescent="0.25">
      <c r="O880" s="352"/>
      <c r="P880" s="352"/>
      <c r="Q880" s="2"/>
      <c r="R880" s="2"/>
    </row>
    <row r="881" spans="15:18" hidden="1" x14ac:dyDescent="0.25">
      <c r="O881" s="352"/>
      <c r="P881" s="352"/>
      <c r="Q881" s="2"/>
      <c r="R881" s="2"/>
    </row>
    <row r="882" spans="15:18" hidden="1" x14ac:dyDescent="0.25">
      <c r="O882" s="352"/>
      <c r="P882" s="352"/>
      <c r="Q882" s="2"/>
      <c r="R882" s="2"/>
    </row>
    <row r="883" spans="15:18" hidden="1" x14ac:dyDescent="0.25">
      <c r="O883" s="352"/>
      <c r="P883" s="352"/>
      <c r="Q883" s="2"/>
      <c r="R883" s="2"/>
    </row>
    <row r="884" spans="15:18" hidden="1" x14ac:dyDescent="0.25">
      <c r="O884" s="352"/>
      <c r="P884" s="352"/>
      <c r="Q884" s="2"/>
      <c r="R884" s="2"/>
    </row>
    <row r="885" spans="15:18" hidden="1" x14ac:dyDescent="0.25">
      <c r="O885" s="352"/>
      <c r="P885" s="352"/>
      <c r="Q885" s="2"/>
      <c r="R885" s="2"/>
    </row>
    <row r="886" spans="15:18" hidden="1" x14ac:dyDescent="0.25">
      <c r="O886" s="352"/>
      <c r="P886" s="352"/>
      <c r="Q886" s="2"/>
      <c r="R886" s="2"/>
    </row>
    <row r="887" spans="15:18" hidden="1" x14ac:dyDescent="0.25">
      <c r="O887" s="352"/>
      <c r="P887" s="352"/>
      <c r="Q887" s="2"/>
      <c r="R887" s="2"/>
    </row>
    <row r="888" spans="15:18" hidden="1" x14ac:dyDescent="0.25">
      <c r="O888" s="352"/>
      <c r="P888" s="352"/>
      <c r="Q888" s="2"/>
      <c r="R888" s="2"/>
    </row>
    <row r="889" spans="15:18" hidden="1" x14ac:dyDescent="0.25">
      <c r="O889" s="352"/>
      <c r="P889" s="352"/>
      <c r="Q889" s="2"/>
      <c r="R889" s="2"/>
    </row>
    <row r="890" spans="15:18" hidden="1" x14ac:dyDescent="0.25">
      <c r="O890" s="352"/>
      <c r="P890" s="352"/>
      <c r="Q890" s="2"/>
      <c r="R890" s="2"/>
    </row>
    <row r="891" spans="15:18" hidden="1" x14ac:dyDescent="0.25">
      <c r="O891" s="352"/>
      <c r="P891" s="352"/>
      <c r="Q891" s="2"/>
      <c r="R891" s="2"/>
    </row>
    <row r="892" spans="15:18" hidden="1" x14ac:dyDescent="0.25">
      <c r="O892" s="352"/>
      <c r="P892" s="352"/>
      <c r="Q892" s="2"/>
      <c r="R892" s="2"/>
    </row>
    <row r="893" spans="15:18" hidden="1" x14ac:dyDescent="0.25">
      <c r="O893" s="352"/>
      <c r="P893" s="352"/>
      <c r="Q893" s="2"/>
      <c r="R893" s="2"/>
    </row>
    <row r="894" spans="15:18" hidden="1" x14ac:dyDescent="0.25">
      <c r="O894" s="352"/>
      <c r="P894" s="352"/>
      <c r="Q894" s="2"/>
      <c r="R894" s="2"/>
    </row>
    <row r="895" spans="15:18" hidden="1" x14ac:dyDescent="0.25">
      <c r="O895" s="352"/>
      <c r="P895" s="352"/>
      <c r="Q895" s="2"/>
      <c r="R895" s="2"/>
    </row>
    <row r="896" spans="15:18" hidden="1" x14ac:dyDescent="0.25">
      <c r="O896" s="352"/>
      <c r="P896" s="352"/>
      <c r="Q896" s="2"/>
      <c r="R896" s="2"/>
    </row>
    <row r="897" spans="15:18" hidden="1" x14ac:dyDescent="0.25">
      <c r="O897" s="352"/>
      <c r="P897" s="352"/>
      <c r="Q897" s="2"/>
      <c r="R897" s="2"/>
    </row>
    <row r="898" spans="15:18" hidden="1" x14ac:dyDescent="0.25">
      <c r="O898" s="352"/>
      <c r="P898" s="352"/>
      <c r="Q898" s="2"/>
      <c r="R898" s="2"/>
    </row>
    <row r="899" spans="15:18" hidden="1" x14ac:dyDescent="0.25">
      <c r="O899" s="352"/>
      <c r="P899" s="352"/>
      <c r="Q899" s="2"/>
      <c r="R899" s="2"/>
    </row>
    <row r="900" spans="15:18" hidden="1" x14ac:dyDescent="0.25">
      <c r="O900" s="352"/>
      <c r="P900" s="352"/>
      <c r="Q900" s="2"/>
      <c r="R900" s="2"/>
    </row>
    <row r="901" spans="15:18" hidden="1" x14ac:dyDescent="0.25">
      <c r="O901" s="352"/>
      <c r="P901" s="352"/>
      <c r="Q901" s="2"/>
      <c r="R901" s="2"/>
    </row>
    <row r="902" spans="15:18" hidden="1" x14ac:dyDescent="0.25">
      <c r="O902" s="352"/>
      <c r="P902" s="352"/>
      <c r="Q902" s="2"/>
      <c r="R902" s="2"/>
    </row>
    <row r="903" spans="15:18" hidden="1" x14ac:dyDescent="0.25">
      <c r="O903" s="352"/>
      <c r="P903" s="352"/>
      <c r="Q903" s="2"/>
      <c r="R903" s="2"/>
    </row>
    <row r="904" spans="15:18" hidden="1" x14ac:dyDescent="0.25">
      <c r="O904" s="352"/>
      <c r="P904" s="352"/>
      <c r="Q904" s="2"/>
      <c r="R904" s="2"/>
    </row>
    <row r="905" spans="15:18" hidden="1" x14ac:dyDescent="0.25">
      <c r="O905" s="352"/>
      <c r="P905" s="352"/>
      <c r="Q905" s="2"/>
      <c r="R905" s="2"/>
    </row>
    <row r="906" spans="15:18" hidden="1" x14ac:dyDescent="0.25">
      <c r="O906" s="352"/>
      <c r="P906" s="352"/>
      <c r="Q906" s="2"/>
      <c r="R906" s="2"/>
    </row>
    <row r="907" spans="15:18" hidden="1" x14ac:dyDescent="0.25">
      <c r="O907" s="352"/>
      <c r="P907" s="352"/>
      <c r="Q907" s="2"/>
      <c r="R907" s="2"/>
    </row>
    <row r="908" spans="15:18" hidden="1" x14ac:dyDescent="0.25">
      <c r="O908" s="352"/>
      <c r="P908" s="352"/>
      <c r="Q908" s="2"/>
      <c r="R908" s="2"/>
    </row>
    <row r="909" spans="15:18" hidden="1" x14ac:dyDescent="0.25">
      <c r="O909" s="352"/>
      <c r="P909" s="352"/>
      <c r="Q909" s="2"/>
      <c r="R909" s="2"/>
    </row>
    <row r="910" spans="15:18" hidden="1" x14ac:dyDescent="0.25">
      <c r="O910" s="352"/>
      <c r="P910" s="352"/>
      <c r="Q910" s="2"/>
      <c r="R910" s="2"/>
    </row>
    <row r="911" spans="15:18" hidden="1" x14ac:dyDescent="0.25">
      <c r="O911" s="352"/>
      <c r="P911" s="352"/>
      <c r="Q911" s="2"/>
      <c r="R911" s="2"/>
    </row>
    <row r="912" spans="15:18" hidden="1" x14ac:dyDescent="0.25">
      <c r="O912" s="352"/>
      <c r="P912" s="352"/>
      <c r="Q912" s="2"/>
      <c r="R912" s="2"/>
    </row>
    <row r="913" spans="15:18" hidden="1" x14ac:dyDescent="0.25">
      <c r="O913" s="352"/>
      <c r="P913" s="352"/>
      <c r="Q913" s="2"/>
      <c r="R913" s="2"/>
    </row>
    <row r="914" spans="15:18" hidden="1" x14ac:dyDescent="0.25">
      <c r="O914" s="352"/>
      <c r="P914" s="352"/>
      <c r="Q914" s="2"/>
      <c r="R914" s="2"/>
    </row>
    <row r="915" spans="15:18" hidden="1" x14ac:dyDescent="0.25">
      <c r="O915" s="352"/>
      <c r="P915" s="352"/>
      <c r="Q915" s="2"/>
      <c r="R915" s="2"/>
    </row>
    <row r="916" spans="15:18" hidden="1" x14ac:dyDescent="0.25">
      <c r="O916" s="352"/>
      <c r="P916" s="352"/>
      <c r="Q916" s="2"/>
      <c r="R916" s="2"/>
    </row>
    <row r="917" spans="15:18" hidden="1" x14ac:dyDescent="0.25">
      <c r="O917" s="352"/>
      <c r="P917" s="352"/>
      <c r="Q917" s="2"/>
      <c r="R917" s="2"/>
    </row>
    <row r="918" spans="15:18" hidden="1" x14ac:dyDescent="0.25">
      <c r="O918" s="352"/>
      <c r="P918" s="352"/>
      <c r="Q918" s="2"/>
      <c r="R918" s="2"/>
    </row>
    <row r="919" spans="15:18" hidden="1" x14ac:dyDescent="0.25">
      <c r="O919" s="352"/>
      <c r="P919" s="352"/>
      <c r="Q919" s="2"/>
      <c r="R919" s="2"/>
    </row>
    <row r="920" spans="15:18" hidden="1" x14ac:dyDescent="0.25">
      <c r="O920" s="352"/>
      <c r="P920" s="352"/>
      <c r="Q920" s="2"/>
      <c r="R920" s="2"/>
    </row>
    <row r="921" spans="15:18" hidden="1" x14ac:dyDescent="0.25">
      <c r="O921" s="352"/>
      <c r="P921" s="352"/>
      <c r="Q921" s="2"/>
      <c r="R921" s="2"/>
    </row>
    <row r="922" spans="15:18" hidden="1" x14ac:dyDescent="0.25">
      <c r="O922" s="352"/>
      <c r="P922" s="352"/>
      <c r="Q922" s="2"/>
      <c r="R922" s="2"/>
    </row>
    <row r="923" spans="15:18" hidden="1" x14ac:dyDescent="0.25">
      <c r="O923" s="352"/>
      <c r="P923" s="352"/>
      <c r="Q923" s="2"/>
      <c r="R923" s="2"/>
    </row>
    <row r="924" spans="15:18" hidden="1" x14ac:dyDescent="0.25">
      <c r="O924" s="352"/>
      <c r="P924" s="352"/>
      <c r="Q924" s="2"/>
      <c r="R924" s="2"/>
    </row>
    <row r="925" spans="15:18" hidden="1" x14ac:dyDescent="0.25">
      <c r="O925" s="352"/>
      <c r="P925" s="352"/>
      <c r="Q925" s="2"/>
      <c r="R925" s="2"/>
    </row>
    <row r="926" spans="15:18" hidden="1" x14ac:dyDescent="0.25">
      <c r="O926" s="352"/>
      <c r="P926" s="352"/>
      <c r="Q926" s="2"/>
      <c r="R926" s="2"/>
    </row>
    <row r="927" spans="15:18" hidden="1" x14ac:dyDescent="0.25">
      <c r="O927" s="352"/>
      <c r="P927" s="352"/>
      <c r="Q927" s="2"/>
      <c r="R927" s="2"/>
    </row>
    <row r="928" spans="15:18" hidden="1" x14ac:dyDescent="0.25">
      <c r="O928" s="352"/>
      <c r="P928" s="352"/>
      <c r="Q928" s="2"/>
      <c r="R928" s="2"/>
    </row>
    <row r="929" spans="15:18" hidden="1" x14ac:dyDescent="0.25">
      <c r="O929" s="352"/>
      <c r="P929" s="352"/>
      <c r="Q929" s="2"/>
      <c r="R929" s="2"/>
    </row>
    <row r="930" spans="15:18" hidden="1" x14ac:dyDescent="0.25">
      <c r="O930" s="352"/>
      <c r="P930" s="352"/>
      <c r="Q930" s="2"/>
      <c r="R930" s="2"/>
    </row>
    <row r="931" spans="15:18" hidden="1" x14ac:dyDescent="0.25">
      <c r="O931" s="352"/>
      <c r="P931" s="352"/>
      <c r="Q931" s="2"/>
      <c r="R931" s="2"/>
    </row>
    <row r="932" spans="15:18" hidden="1" x14ac:dyDescent="0.25">
      <c r="O932" s="352"/>
      <c r="P932" s="352"/>
      <c r="Q932" s="2"/>
      <c r="R932" s="2"/>
    </row>
    <row r="933" spans="15:18" hidden="1" x14ac:dyDescent="0.25">
      <c r="O933" s="352"/>
      <c r="P933" s="352"/>
      <c r="Q933" s="2"/>
      <c r="R933" s="2"/>
    </row>
    <row r="934" spans="15:18" hidden="1" x14ac:dyDescent="0.25">
      <c r="O934" s="352"/>
      <c r="P934" s="352"/>
      <c r="Q934" s="2"/>
      <c r="R934" s="2"/>
    </row>
    <row r="935" spans="15:18" hidden="1" x14ac:dyDescent="0.25">
      <c r="O935" s="352"/>
      <c r="P935" s="352"/>
      <c r="Q935" s="2"/>
      <c r="R935" s="2"/>
    </row>
    <row r="936" spans="15:18" hidden="1" x14ac:dyDescent="0.25">
      <c r="O936" s="352"/>
      <c r="P936" s="352"/>
      <c r="Q936" s="2"/>
      <c r="R936" s="2"/>
    </row>
    <row r="937" spans="15:18" hidden="1" x14ac:dyDescent="0.25">
      <c r="O937" s="352"/>
      <c r="P937" s="352"/>
      <c r="Q937" s="2"/>
      <c r="R937" s="2"/>
    </row>
    <row r="938" spans="15:18" hidden="1" x14ac:dyDescent="0.25">
      <c r="O938" s="352"/>
      <c r="P938" s="352"/>
      <c r="Q938" s="2"/>
      <c r="R938" s="2"/>
    </row>
    <row r="939" spans="15:18" hidden="1" x14ac:dyDescent="0.25">
      <c r="O939" s="352"/>
      <c r="P939" s="352"/>
      <c r="Q939" s="2"/>
      <c r="R939" s="2"/>
    </row>
    <row r="940" spans="15:18" hidden="1" x14ac:dyDescent="0.25">
      <c r="O940" s="352"/>
      <c r="P940" s="352"/>
      <c r="Q940" s="2"/>
      <c r="R940" s="2"/>
    </row>
    <row r="941" spans="15:18" hidden="1" x14ac:dyDescent="0.25">
      <c r="O941" s="352"/>
      <c r="P941" s="352"/>
      <c r="Q941" s="2"/>
      <c r="R941" s="2"/>
    </row>
    <row r="942" spans="15:18" hidden="1" x14ac:dyDescent="0.25">
      <c r="O942" s="352"/>
      <c r="P942" s="352"/>
      <c r="Q942" s="2"/>
      <c r="R942" s="2"/>
    </row>
    <row r="943" spans="15:18" hidden="1" x14ac:dyDescent="0.25">
      <c r="O943" s="352"/>
      <c r="P943" s="352"/>
      <c r="Q943" s="2"/>
      <c r="R943" s="2"/>
    </row>
    <row r="944" spans="15:18" hidden="1" x14ac:dyDescent="0.25">
      <c r="O944" s="352"/>
      <c r="P944" s="352"/>
      <c r="Q944" s="2"/>
      <c r="R944" s="2"/>
    </row>
    <row r="945" spans="15:18" hidden="1" x14ac:dyDescent="0.25">
      <c r="O945" s="352"/>
      <c r="P945" s="352"/>
      <c r="Q945" s="2"/>
      <c r="R945" s="2"/>
    </row>
    <row r="946" spans="15:18" hidden="1" x14ac:dyDescent="0.25">
      <c r="O946" s="352"/>
      <c r="P946" s="352"/>
      <c r="Q946" s="2"/>
      <c r="R946" s="2"/>
    </row>
    <row r="947" spans="15:18" hidden="1" x14ac:dyDescent="0.25">
      <c r="O947" s="352"/>
      <c r="P947" s="352"/>
      <c r="Q947" s="2"/>
      <c r="R947" s="2"/>
    </row>
    <row r="948" spans="15:18" hidden="1" x14ac:dyDescent="0.25">
      <c r="O948" s="352"/>
      <c r="P948" s="352"/>
      <c r="Q948" s="2"/>
      <c r="R948" s="2"/>
    </row>
    <row r="949" spans="15:18" hidden="1" x14ac:dyDescent="0.25">
      <c r="O949" s="352"/>
      <c r="P949" s="352"/>
      <c r="Q949" s="2"/>
      <c r="R949" s="2"/>
    </row>
    <row r="950" spans="15:18" hidden="1" x14ac:dyDescent="0.25">
      <c r="O950" s="352"/>
      <c r="P950" s="352"/>
      <c r="Q950" s="2"/>
      <c r="R950" s="2"/>
    </row>
    <row r="951" spans="15:18" hidden="1" x14ac:dyDescent="0.25">
      <c r="O951" s="352"/>
      <c r="P951" s="352"/>
      <c r="Q951" s="2"/>
      <c r="R951" s="2"/>
    </row>
    <row r="952" spans="15:18" hidden="1" x14ac:dyDescent="0.25">
      <c r="O952" s="352"/>
      <c r="P952" s="352"/>
      <c r="Q952" s="2"/>
      <c r="R952" s="2"/>
    </row>
    <row r="953" spans="15:18" hidden="1" x14ac:dyDescent="0.25">
      <c r="O953" s="352"/>
      <c r="P953" s="352"/>
      <c r="Q953" s="2"/>
      <c r="R953" s="2"/>
    </row>
    <row r="954" spans="15:18" hidden="1" x14ac:dyDescent="0.25">
      <c r="O954" s="352"/>
      <c r="P954" s="352"/>
      <c r="Q954" s="2"/>
      <c r="R954" s="2"/>
    </row>
    <row r="955" spans="15:18" hidden="1" x14ac:dyDescent="0.25">
      <c r="O955" s="352"/>
      <c r="P955" s="352"/>
      <c r="Q955" s="2"/>
      <c r="R955" s="2"/>
    </row>
    <row r="956" spans="15:18" hidden="1" x14ac:dyDescent="0.25">
      <c r="O956" s="352"/>
      <c r="P956" s="352"/>
      <c r="Q956" s="2"/>
      <c r="R956" s="2"/>
    </row>
    <row r="957" spans="15:18" hidden="1" x14ac:dyDescent="0.25">
      <c r="O957" s="352"/>
      <c r="P957" s="352"/>
      <c r="Q957" s="2"/>
      <c r="R957" s="2"/>
    </row>
    <row r="958" spans="15:18" hidden="1" x14ac:dyDescent="0.25">
      <c r="O958" s="352"/>
      <c r="P958" s="352"/>
      <c r="Q958" s="2"/>
      <c r="R958" s="2"/>
    </row>
    <row r="959" spans="15:18" hidden="1" x14ac:dyDescent="0.25">
      <c r="O959" s="352"/>
      <c r="P959" s="352"/>
      <c r="Q959" s="2"/>
      <c r="R959" s="2"/>
    </row>
    <row r="960" spans="15:18" hidden="1" x14ac:dyDescent="0.25">
      <c r="O960" s="352"/>
      <c r="P960" s="352"/>
      <c r="Q960" s="2"/>
      <c r="R960" s="2"/>
    </row>
    <row r="961" spans="15:18" hidden="1" x14ac:dyDescent="0.25">
      <c r="O961" s="352"/>
      <c r="P961" s="352"/>
      <c r="Q961" s="2"/>
      <c r="R961" s="2"/>
    </row>
    <row r="962" spans="15:18" hidden="1" x14ac:dyDescent="0.25">
      <c r="O962" s="352"/>
      <c r="P962" s="352"/>
      <c r="Q962" s="2"/>
      <c r="R962" s="2"/>
    </row>
    <row r="963" spans="15:18" hidden="1" x14ac:dyDescent="0.25">
      <c r="O963" s="352"/>
      <c r="P963" s="352"/>
      <c r="Q963" s="2"/>
      <c r="R963" s="2"/>
    </row>
    <row r="964" spans="15:18" hidden="1" x14ac:dyDescent="0.25">
      <c r="O964" s="352"/>
      <c r="P964" s="352"/>
      <c r="Q964" s="2"/>
      <c r="R964" s="2"/>
    </row>
    <row r="965" spans="15:18" hidden="1" x14ac:dyDescent="0.25">
      <c r="O965" s="352"/>
      <c r="P965" s="352"/>
      <c r="Q965" s="2"/>
      <c r="R965" s="2"/>
    </row>
    <row r="966" spans="15:18" hidden="1" x14ac:dyDescent="0.25">
      <c r="O966" s="352"/>
      <c r="P966" s="352"/>
      <c r="Q966" s="2"/>
      <c r="R966" s="2"/>
    </row>
    <row r="967" spans="15:18" hidden="1" x14ac:dyDescent="0.25">
      <c r="O967" s="352"/>
      <c r="P967" s="352"/>
      <c r="Q967" s="2"/>
      <c r="R967" s="2"/>
    </row>
    <row r="968" spans="15:18" hidden="1" x14ac:dyDescent="0.25">
      <c r="O968" s="352"/>
      <c r="P968" s="352"/>
      <c r="Q968" s="2"/>
      <c r="R968" s="2"/>
    </row>
    <row r="969" spans="15:18" hidden="1" x14ac:dyDescent="0.25">
      <c r="O969" s="352"/>
      <c r="P969" s="352"/>
      <c r="Q969" s="2"/>
      <c r="R969" s="2"/>
    </row>
    <row r="970" spans="15:18" hidden="1" x14ac:dyDescent="0.25">
      <c r="O970" s="352"/>
      <c r="P970" s="352"/>
      <c r="Q970" s="2"/>
      <c r="R970" s="2"/>
    </row>
    <row r="971" spans="15:18" hidden="1" x14ac:dyDescent="0.25">
      <c r="O971" s="352"/>
      <c r="P971" s="352"/>
      <c r="Q971" s="2"/>
      <c r="R971" s="2"/>
    </row>
    <row r="972" spans="15:18" hidden="1" x14ac:dyDescent="0.25">
      <c r="O972" s="352"/>
      <c r="P972" s="352"/>
      <c r="Q972" s="2"/>
      <c r="R972" s="2"/>
    </row>
    <row r="973" spans="15:18" hidden="1" x14ac:dyDescent="0.25">
      <c r="O973" s="352"/>
      <c r="P973" s="352"/>
      <c r="Q973" s="2"/>
      <c r="R973" s="2"/>
    </row>
    <row r="974" spans="15:18" hidden="1" x14ac:dyDescent="0.25">
      <c r="O974" s="352"/>
      <c r="P974" s="352"/>
      <c r="Q974" s="2"/>
      <c r="R974" s="2"/>
    </row>
    <row r="975" spans="15:18" hidden="1" x14ac:dyDescent="0.25">
      <c r="O975" s="352"/>
      <c r="P975" s="352"/>
      <c r="Q975" s="2"/>
      <c r="R975" s="2"/>
    </row>
    <row r="976" spans="15:18" hidden="1" x14ac:dyDescent="0.25">
      <c r="O976" s="352"/>
      <c r="P976" s="352"/>
      <c r="Q976" s="2"/>
      <c r="R976" s="2"/>
    </row>
    <row r="977" spans="15:18" hidden="1" x14ac:dyDescent="0.25">
      <c r="O977" s="352"/>
      <c r="P977" s="352"/>
      <c r="Q977" s="2"/>
      <c r="R977" s="2"/>
    </row>
    <row r="978" spans="15:18" hidden="1" x14ac:dyDescent="0.25">
      <c r="O978" s="352"/>
      <c r="P978" s="352"/>
      <c r="Q978" s="2"/>
      <c r="R978" s="2"/>
    </row>
    <row r="979" spans="15:18" hidden="1" x14ac:dyDescent="0.25">
      <c r="O979" s="352"/>
      <c r="P979" s="352"/>
      <c r="Q979" s="2"/>
      <c r="R979" s="2"/>
    </row>
    <row r="980" spans="15:18" hidden="1" x14ac:dyDescent="0.25">
      <c r="O980" s="352"/>
      <c r="P980" s="352"/>
      <c r="Q980" s="2"/>
      <c r="R980" s="2"/>
    </row>
    <row r="981" spans="15:18" hidden="1" x14ac:dyDescent="0.25">
      <c r="O981" s="352"/>
      <c r="P981" s="352"/>
      <c r="Q981" s="2"/>
      <c r="R981" s="2"/>
    </row>
    <row r="982" spans="15:18" hidden="1" x14ac:dyDescent="0.25">
      <c r="O982" s="352"/>
      <c r="P982" s="352"/>
      <c r="Q982" s="2"/>
      <c r="R982" s="2"/>
    </row>
    <row r="983" spans="15:18" hidden="1" x14ac:dyDescent="0.25">
      <c r="O983" s="352"/>
      <c r="P983" s="352"/>
      <c r="Q983" s="2"/>
      <c r="R983" s="2"/>
    </row>
    <row r="984" spans="15:18" hidden="1" x14ac:dyDescent="0.25">
      <c r="O984" s="352"/>
      <c r="P984" s="352"/>
      <c r="Q984" s="2"/>
      <c r="R984" s="2"/>
    </row>
    <row r="985" spans="15:18" hidden="1" x14ac:dyDescent="0.25">
      <c r="O985" s="352"/>
      <c r="P985" s="352"/>
      <c r="Q985" s="2"/>
      <c r="R985" s="2"/>
    </row>
    <row r="986" spans="15:18" hidden="1" x14ac:dyDescent="0.25">
      <c r="O986" s="352"/>
      <c r="P986" s="352"/>
      <c r="Q986" s="2"/>
      <c r="R986" s="2"/>
    </row>
    <row r="987" spans="15:18" hidden="1" x14ac:dyDescent="0.25">
      <c r="O987" s="352"/>
      <c r="P987" s="352"/>
      <c r="Q987" s="2"/>
      <c r="R987" s="2"/>
    </row>
    <row r="988" spans="15:18" hidden="1" x14ac:dyDescent="0.25">
      <c r="O988" s="352"/>
      <c r="P988" s="352"/>
      <c r="Q988" s="2"/>
      <c r="R988" s="2"/>
    </row>
    <row r="989" spans="15:18" hidden="1" x14ac:dyDescent="0.25">
      <c r="O989" s="352"/>
      <c r="P989" s="352"/>
      <c r="Q989" s="2"/>
      <c r="R989" s="2"/>
    </row>
    <row r="990" spans="15:18" hidden="1" x14ac:dyDescent="0.25">
      <c r="O990" s="352"/>
      <c r="P990" s="352"/>
      <c r="Q990" s="2"/>
      <c r="R990" s="2"/>
    </row>
    <row r="991" spans="15:18" hidden="1" x14ac:dyDescent="0.25">
      <c r="O991" s="352"/>
      <c r="P991" s="352"/>
      <c r="Q991" s="2"/>
      <c r="R991" s="2"/>
    </row>
    <row r="992" spans="15:18" hidden="1" x14ac:dyDescent="0.25">
      <c r="O992" s="352"/>
      <c r="P992" s="352"/>
      <c r="Q992" s="2"/>
      <c r="R992" s="2"/>
    </row>
    <row r="993" spans="15:18" hidden="1" x14ac:dyDescent="0.25">
      <c r="O993" s="352"/>
      <c r="P993" s="352"/>
      <c r="Q993" s="2"/>
      <c r="R993" s="2"/>
    </row>
    <row r="994" spans="15:18" hidden="1" x14ac:dyDescent="0.25">
      <c r="O994" s="352"/>
      <c r="P994" s="352"/>
      <c r="Q994" s="2"/>
      <c r="R994" s="2"/>
    </row>
    <row r="995" spans="15:18" hidden="1" x14ac:dyDescent="0.25">
      <c r="O995" s="352"/>
      <c r="P995" s="352"/>
      <c r="Q995" s="2"/>
      <c r="R995" s="2"/>
    </row>
    <row r="996" spans="15:18" hidden="1" x14ac:dyDescent="0.25">
      <c r="O996" s="352"/>
      <c r="P996" s="352"/>
      <c r="Q996" s="2"/>
      <c r="R996" s="2"/>
    </row>
    <row r="997" spans="15:18" hidden="1" x14ac:dyDescent="0.25">
      <c r="O997" s="352"/>
      <c r="P997" s="352"/>
      <c r="Q997" s="2"/>
      <c r="R997" s="2"/>
    </row>
    <row r="998" spans="15:18" hidden="1" x14ac:dyDescent="0.25">
      <c r="O998" s="352"/>
      <c r="P998" s="352"/>
      <c r="Q998" s="2"/>
      <c r="R998" s="2"/>
    </row>
    <row r="999" spans="15:18" hidden="1" x14ac:dyDescent="0.25">
      <c r="O999" s="352"/>
      <c r="P999" s="352"/>
      <c r="Q999" s="2"/>
      <c r="R999" s="2"/>
    </row>
    <row r="1000" spans="15:18" hidden="1" x14ac:dyDescent="0.25">
      <c r="O1000" s="352"/>
      <c r="P1000" s="352"/>
      <c r="Q1000" s="2"/>
      <c r="R1000" s="2"/>
    </row>
    <row r="1001" spans="15:18" hidden="1" x14ac:dyDescent="0.25">
      <c r="O1001" s="352"/>
      <c r="P1001" s="352"/>
      <c r="Q1001" s="2"/>
      <c r="R1001" s="2"/>
    </row>
    <row r="1002" spans="15:18" hidden="1" x14ac:dyDescent="0.25">
      <c r="O1002" s="352"/>
      <c r="P1002" s="352"/>
      <c r="Q1002" s="2"/>
      <c r="R1002" s="2"/>
    </row>
    <row r="1003" spans="15:18" hidden="1" x14ac:dyDescent="0.25">
      <c r="O1003" s="352"/>
      <c r="P1003" s="352"/>
      <c r="Q1003" s="2"/>
      <c r="R1003" s="2"/>
    </row>
    <row r="1004" spans="15:18" hidden="1" x14ac:dyDescent="0.25">
      <c r="O1004" s="352"/>
      <c r="P1004" s="352"/>
      <c r="Q1004" s="2"/>
      <c r="R1004" s="2"/>
    </row>
    <row r="1005" spans="15:18" hidden="1" x14ac:dyDescent="0.25">
      <c r="O1005" s="352"/>
      <c r="P1005" s="352"/>
      <c r="Q1005" s="2"/>
      <c r="R1005" s="2"/>
    </row>
    <row r="1006" spans="15:18" hidden="1" x14ac:dyDescent="0.25">
      <c r="O1006" s="352"/>
      <c r="P1006" s="352"/>
      <c r="Q1006" s="2"/>
      <c r="R1006" s="2"/>
    </row>
    <row r="1007" spans="15:18" hidden="1" x14ac:dyDescent="0.25">
      <c r="O1007" s="352"/>
      <c r="P1007" s="352"/>
      <c r="Q1007" s="2"/>
      <c r="R1007" s="2"/>
    </row>
    <row r="1008" spans="15:18" hidden="1" x14ac:dyDescent="0.25">
      <c r="O1008" s="352"/>
      <c r="P1008" s="352"/>
      <c r="Q1008" s="2"/>
      <c r="R1008" s="2"/>
    </row>
    <row r="1009" spans="15:18" hidden="1" x14ac:dyDescent="0.25">
      <c r="O1009" s="352"/>
      <c r="P1009" s="352"/>
      <c r="Q1009" s="2"/>
      <c r="R1009" s="2"/>
    </row>
    <row r="1010" spans="15:18" hidden="1" x14ac:dyDescent="0.25">
      <c r="O1010" s="352"/>
      <c r="P1010" s="352"/>
      <c r="Q1010" s="2"/>
      <c r="R1010" s="2"/>
    </row>
    <row r="1011" spans="15:18" hidden="1" x14ac:dyDescent="0.25">
      <c r="O1011" s="352"/>
      <c r="P1011" s="352"/>
      <c r="Q1011" s="2"/>
      <c r="R1011" s="2"/>
    </row>
    <row r="1012" spans="15:18" hidden="1" x14ac:dyDescent="0.25">
      <c r="O1012" s="352"/>
      <c r="P1012" s="352"/>
      <c r="Q1012" s="2"/>
      <c r="R1012" s="2"/>
    </row>
    <row r="1013" spans="15:18" hidden="1" x14ac:dyDescent="0.25">
      <c r="O1013" s="352"/>
      <c r="P1013" s="352"/>
      <c r="Q1013" s="2"/>
      <c r="R1013" s="2"/>
    </row>
    <row r="1014" spans="15:18" hidden="1" x14ac:dyDescent="0.25">
      <c r="O1014" s="352"/>
      <c r="P1014" s="352"/>
      <c r="Q1014" s="2"/>
      <c r="R1014" s="2"/>
    </row>
    <row r="1015" spans="15:18" hidden="1" x14ac:dyDescent="0.25">
      <c r="O1015" s="352"/>
      <c r="P1015" s="352"/>
      <c r="Q1015" s="2"/>
      <c r="R1015" s="2"/>
    </row>
    <row r="1016" spans="15:18" hidden="1" x14ac:dyDescent="0.25">
      <c r="O1016" s="352"/>
      <c r="P1016" s="352"/>
      <c r="Q1016" s="2"/>
      <c r="R1016" s="2"/>
    </row>
    <row r="1017" spans="15:18" hidden="1" x14ac:dyDescent="0.25">
      <c r="O1017" s="352"/>
      <c r="P1017" s="352"/>
      <c r="Q1017" s="2"/>
      <c r="R1017" s="2"/>
    </row>
    <row r="1018" spans="15:18" hidden="1" x14ac:dyDescent="0.25">
      <c r="O1018" s="352"/>
      <c r="P1018" s="352"/>
      <c r="Q1018" s="2"/>
      <c r="R1018" s="2"/>
    </row>
    <row r="1019" spans="15:18" hidden="1" x14ac:dyDescent="0.25">
      <c r="O1019" s="352"/>
      <c r="P1019" s="352"/>
      <c r="Q1019" s="2"/>
      <c r="R1019" s="2"/>
    </row>
    <row r="1020" spans="15:18" hidden="1" x14ac:dyDescent="0.25">
      <c r="O1020" s="352"/>
      <c r="P1020" s="352"/>
      <c r="Q1020" s="2"/>
      <c r="R1020" s="2"/>
    </row>
    <row r="1021" spans="15:18" hidden="1" x14ac:dyDescent="0.25">
      <c r="O1021" s="352"/>
      <c r="P1021" s="352"/>
      <c r="Q1021" s="2"/>
      <c r="R1021" s="2"/>
    </row>
    <row r="1022" spans="15:18" hidden="1" x14ac:dyDescent="0.25">
      <c r="O1022" s="352"/>
      <c r="P1022" s="352"/>
      <c r="Q1022" s="2"/>
      <c r="R1022" s="2"/>
    </row>
    <row r="1023" spans="15:18" hidden="1" x14ac:dyDescent="0.25">
      <c r="O1023" s="352"/>
      <c r="P1023" s="352"/>
      <c r="Q1023" s="2"/>
      <c r="R1023" s="2"/>
    </row>
    <row r="1024" spans="15:18" hidden="1" x14ac:dyDescent="0.25">
      <c r="O1024" s="352"/>
      <c r="P1024" s="352"/>
      <c r="Q1024" s="2"/>
      <c r="R1024" s="2"/>
    </row>
    <row r="1025" spans="15:18" hidden="1" x14ac:dyDescent="0.25">
      <c r="O1025" s="352"/>
      <c r="P1025" s="352"/>
      <c r="Q1025" s="2"/>
      <c r="R1025" s="2"/>
    </row>
    <row r="1026" spans="15:18" hidden="1" x14ac:dyDescent="0.25">
      <c r="O1026" s="352"/>
      <c r="P1026" s="352"/>
      <c r="Q1026" s="2"/>
      <c r="R1026" s="2"/>
    </row>
    <row r="1027" spans="15:18" hidden="1" x14ac:dyDescent="0.25">
      <c r="O1027" s="352"/>
      <c r="P1027" s="352"/>
      <c r="Q1027" s="2"/>
      <c r="R1027" s="2"/>
    </row>
    <row r="1028" spans="15:18" hidden="1" x14ac:dyDescent="0.25">
      <c r="O1028" s="352"/>
      <c r="P1028" s="352"/>
      <c r="Q1028" s="2"/>
      <c r="R1028" s="2"/>
    </row>
    <row r="1029" spans="15:18" hidden="1" x14ac:dyDescent="0.25">
      <c r="O1029" s="352"/>
      <c r="P1029" s="352"/>
      <c r="Q1029" s="2"/>
      <c r="R1029" s="2"/>
    </row>
    <row r="1030" spans="15:18" hidden="1" x14ac:dyDescent="0.25">
      <c r="O1030" s="352"/>
      <c r="P1030" s="352"/>
      <c r="Q1030" s="2"/>
      <c r="R1030" s="2"/>
    </row>
    <row r="1031" spans="15:18" hidden="1" x14ac:dyDescent="0.25">
      <c r="O1031" s="352"/>
      <c r="P1031" s="352"/>
      <c r="Q1031" s="2"/>
      <c r="R1031" s="2"/>
    </row>
    <row r="1032" spans="15:18" hidden="1" x14ac:dyDescent="0.25">
      <c r="O1032" s="352"/>
      <c r="P1032" s="352"/>
      <c r="Q1032" s="2"/>
      <c r="R1032" s="2"/>
    </row>
    <row r="1033" spans="15:18" hidden="1" x14ac:dyDescent="0.25">
      <c r="O1033" s="352"/>
      <c r="P1033" s="352"/>
      <c r="Q1033" s="2"/>
      <c r="R1033" s="2"/>
    </row>
    <row r="1034" spans="15:18" hidden="1" x14ac:dyDescent="0.25">
      <c r="O1034" s="352"/>
      <c r="P1034" s="352"/>
      <c r="Q1034" s="2"/>
      <c r="R1034" s="2"/>
    </row>
    <row r="1035" spans="15:18" hidden="1" x14ac:dyDescent="0.25">
      <c r="O1035" s="352"/>
      <c r="P1035" s="352"/>
      <c r="Q1035" s="2"/>
      <c r="R1035" s="2"/>
    </row>
    <row r="1036" spans="15:18" hidden="1" x14ac:dyDescent="0.25">
      <c r="O1036" s="352"/>
      <c r="P1036" s="352"/>
      <c r="Q1036" s="2"/>
      <c r="R1036" s="2"/>
    </row>
    <row r="1037" spans="15:18" hidden="1" x14ac:dyDescent="0.25">
      <c r="O1037" s="352"/>
      <c r="P1037" s="352"/>
      <c r="Q1037" s="2"/>
      <c r="R1037" s="2"/>
    </row>
    <row r="1038" spans="15:18" hidden="1" x14ac:dyDescent="0.25">
      <c r="O1038" s="352"/>
      <c r="P1038" s="352"/>
      <c r="Q1038" s="2"/>
      <c r="R1038" s="2"/>
    </row>
    <row r="1039" spans="15:18" hidden="1" x14ac:dyDescent="0.25">
      <c r="O1039" s="352"/>
      <c r="P1039" s="352"/>
      <c r="Q1039" s="2"/>
      <c r="R1039" s="2"/>
    </row>
    <row r="1040" spans="15:18" hidden="1" x14ac:dyDescent="0.25">
      <c r="O1040" s="352"/>
      <c r="P1040" s="352"/>
      <c r="Q1040" s="2"/>
      <c r="R1040" s="2"/>
    </row>
    <row r="1041" spans="15:18" hidden="1" x14ac:dyDescent="0.25">
      <c r="O1041" s="352"/>
      <c r="P1041" s="352"/>
      <c r="Q1041" s="2"/>
      <c r="R1041" s="2"/>
    </row>
    <row r="1042" spans="15:18" hidden="1" x14ac:dyDescent="0.25">
      <c r="O1042" s="352"/>
      <c r="P1042" s="352"/>
      <c r="Q1042" s="2"/>
      <c r="R1042" s="2"/>
    </row>
    <row r="1043" spans="15:18" hidden="1" x14ac:dyDescent="0.25">
      <c r="O1043" s="352"/>
      <c r="P1043" s="352"/>
      <c r="Q1043" s="2"/>
      <c r="R1043" s="2"/>
    </row>
    <row r="1044" spans="15:18" hidden="1" x14ac:dyDescent="0.25">
      <c r="O1044" s="352"/>
      <c r="P1044" s="352"/>
      <c r="Q1044" s="2"/>
      <c r="R1044" s="2"/>
    </row>
    <row r="1045" spans="15:18" hidden="1" x14ac:dyDescent="0.25">
      <c r="O1045" s="352"/>
      <c r="P1045" s="352"/>
      <c r="Q1045" s="2"/>
      <c r="R1045" s="2"/>
    </row>
    <row r="1046" spans="15:18" hidden="1" x14ac:dyDescent="0.25">
      <c r="O1046" s="352"/>
      <c r="P1046" s="352"/>
      <c r="Q1046" s="2"/>
      <c r="R1046" s="2"/>
    </row>
    <row r="1047" spans="15:18" hidden="1" x14ac:dyDescent="0.25">
      <c r="O1047" s="352"/>
      <c r="P1047" s="352"/>
      <c r="Q1047" s="2"/>
      <c r="R1047" s="2"/>
    </row>
    <row r="1048" spans="15:18" hidden="1" x14ac:dyDescent="0.25">
      <c r="O1048" s="352"/>
      <c r="P1048" s="352"/>
      <c r="Q1048" s="2"/>
      <c r="R1048" s="2"/>
    </row>
    <row r="1049" spans="15:18" hidden="1" x14ac:dyDescent="0.25">
      <c r="O1049" s="352"/>
      <c r="P1049" s="352"/>
      <c r="Q1049" s="2"/>
      <c r="R1049" s="2"/>
    </row>
    <row r="1050" spans="15:18" hidden="1" x14ac:dyDescent="0.25">
      <c r="O1050" s="352"/>
      <c r="P1050" s="352"/>
      <c r="Q1050" s="2"/>
      <c r="R1050" s="2"/>
    </row>
    <row r="1051" spans="15:18" hidden="1" x14ac:dyDescent="0.25">
      <c r="O1051" s="352"/>
      <c r="P1051" s="352"/>
      <c r="Q1051" s="2"/>
      <c r="R1051" s="2"/>
    </row>
    <row r="1052" spans="15:18" hidden="1" x14ac:dyDescent="0.25">
      <c r="O1052" s="352"/>
      <c r="P1052" s="352"/>
      <c r="Q1052" s="2"/>
      <c r="R1052" s="2"/>
    </row>
    <row r="1053" spans="15:18" hidden="1" x14ac:dyDescent="0.25">
      <c r="O1053" s="352"/>
      <c r="P1053" s="352"/>
      <c r="Q1053" s="2"/>
      <c r="R1053" s="2"/>
    </row>
    <row r="1054" spans="15:18" hidden="1" x14ac:dyDescent="0.25">
      <c r="O1054" s="352"/>
      <c r="P1054" s="352"/>
      <c r="Q1054" s="2"/>
      <c r="R1054" s="2"/>
    </row>
    <row r="1055" spans="15:18" hidden="1" x14ac:dyDescent="0.25">
      <c r="O1055" s="352"/>
      <c r="P1055" s="352"/>
      <c r="Q1055" s="2"/>
      <c r="R1055" s="2"/>
    </row>
    <row r="1056" spans="15:18" hidden="1" x14ac:dyDescent="0.25">
      <c r="O1056" s="352"/>
      <c r="P1056" s="352"/>
      <c r="Q1056" s="2"/>
      <c r="R1056" s="2"/>
    </row>
    <row r="1057" spans="15:18" hidden="1" x14ac:dyDescent="0.25">
      <c r="O1057" s="352"/>
      <c r="P1057" s="352"/>
      <c r="Q1057" s="2"/>
      <c r="R1057" s="2"/>
    </row>
    <row r="1058" spans="15:18" hidden="1" x14ac:dyDescent="0.25">
      <c r="O1058" s="352"/>
      <c r="P1058" s="352"/>
      <c r="Q1058" s="2"/>
      <c r="R1058" s="2"/>
    </row>
    <row r="1059" spans="15:18" hidden="1" x14ac:dyDescent="0.25">
      <c r="O1059" s="352"/>
      <c r="P1059" s="352"/>
      <c r="Q1059" s="2"/>
      <c r="R1059" s="2"/>
    </row>
    <row r="1060" spans="15:18" hidden="1" x14ac:dyDescent="0.25">
      <c r="O1060" s="352"/>
      <c r="P1060" s="352"/>
      <c r="Q1060" s="2"/>
      <c r="R1060" s="2"/>
    </row>
    <row r="1061" spans="15:18" hidden="1" x14ac:dyDescent="0.25">
      <c r="O1061" s="352"/>
      <c r="P1061" s="352"/>
      <c r="Q1061" s="2"/>
      <c r="R1061" s="2"/>
    </row>
    <row r="1062" spans="15:18" hidden="1" x14ac:dyDescent="0.25">
      <c r="O1062" s="352"/>
      <c r="P1062" s="352"/>
      <c r="Q1062" s="2"/>
      <c r="R1062" s="2"/>
    </row>
    <row r="1063" spans="15:18" hidden="1" x14ac:dyDescent="0.25">
      <c r="O1063" s="352"/>
      <c r="P1063" s="352"/>
      <c r="Q1063" s="2"/>
      <c r="R1063" s="2"/>
    </row>
    <row r="1064" spans="15:18" hidden="1" x14ac:dyDescent="0.25">
      <c r="O1064" s="352"/>
      <c r="P1064" s="352"/>
      <c r="Q1064" s="2"/>
      <c r="R1064" s="2"/>
    </row>
    <row r="1065" spans="15:18" hidden="1" x14ac:dyDescent="0.25">
      <c r="O1065" s="352"/>
      <c r="P1065" s="352"/>
      <c r="Q1065" s="2"/>
      <c r="R1065" s="2"/>
    </row>
    <row r="1066" spans="15:18" hidden="1" x14ac:dyDescent="0.25">
      <c r="O1066" s="352"/>
      <c r="P1066" s="352"/>
      <c r="Q1066" s="2"/>
      <c r="R1066" s="2"/>
    </row>
    <row r="1067" spans="15:18" hidden="1" x14ac:dyDescent="0.25">
      <c r="O1067" s="352"/>
      <c r="P1067" s="352"/>
      <c r="Q1067" s="2"/>
      <c r="R1067" s="2"/>
    </row>
    <row r="1068" spans="15:18" hidden="1" x14ac:dyDescent="0.25">
      <c r="O1068" s="352"/>
      <c r="P1068" s="352"/>
      <c r="Q1068" s="2"/>
      <c r="R1068" s="2"/>
    </row>
    <row r="1069" spans="15:18" hidden="1" x14ac:dyDescent="0.25">
      <c r="O1069" s="352"/>
      <c r="P1069" s="352"/>
      <c r="Q1069" s="2"/>
      <c r="R1069" s="2"/>
    </row>
    <row r="1070" spans="15:18" hidden="1" x14ac:dyDescent="0.25">
      <c r="O1070" s="352"/>
      <c r="P1070" s="352"/>
      <c r="Q1070" s="2"/>
      <c r="R1070" s="2"/>
    </row>
    <row r="1071" spans="15:18" hidden="1" x14ac:dyDescent="0.25">
      <c r="O1071" s="352"/>
      <c r="P1071" s="352"/>
      <c r="Q1071" s="2"/>
      <c r="R1071" s="2"/>
    </row>
    <row r="1072" spans="15:18" hidden="1" x14ac:dyDescent="0.25">
      <c r="O1072" s="352"/>
      <c r="P1072" s="352"/>
      <c r="Q1072" s="2"/>
      <c r="R1072" s="2"/>
    </row>
    <row r="1073" spans="15:18" hidden="1" x14ac:dyDescent="0.25">
      <c r="O1073" s="352"/>
      <c r="P1073" s="352"/>
      <c r="Q1073" s="2"/>
      <c r="R1073" s="2"/>
    </row>
    <row r="1074" spans="15:18" hidden="1" x14ac:dyDescent="0.25">
      <c r="O1074" s="352"/>
      <c r="P1074" s="352"/>
      <c r="Q1074" s="2"/>
      <c r="R1074" s="2"/>
    </row>
    <row r="1075" spans="15:18" hidden="1" x14ac:dyDescent="0.25">
      <c r="O1075" s="352"/>
      <c r="P1075" s="352"/>
      <c r="Q1075" s="2"/>
      <c r="R1075" s="2"/>
    </row>
    <row r="1076" spans="15:18" hidden="1" x14ac:dyDescent="0.25">
      <c r="O1076" s="352"/>
      <c r="P1076" s="352"/>
      <c r="Q1076" s="2"/>
      <c r="R1076" s="2"/>
    </row>
    <row r="1077" spans="15:18" hidden="1" x14ac:dyDescent="0.25">
      <c r="O1077" s="352"/>
      <c r="P1077" s="352"/>
      <c r="Q1077" s="2"/>
      <c r="R1077" s="2"/>
    </row>
    <row r="1078" spans="15:18" hidden="1" x14ac:dyDescent="0.25">
      <c r="O1078" s="352"/>
      <c r="P1078" s="352"/>
      <c r="Q1078" s="2"/>
      <c r="R1078" s="2"/>
    </row>
    <row r="1079" spans="15:18" hidden="1" x14ac:dyDescent="0.25">
      <c r="O1079" s="352"/>
      <c r="P1079" s="352"/>
      <c r="Q1079" s="2"/>
      <c r="R1079" s="2"/>
    </row>
    <row r="1080" spans="15:18" hidden="1" x14ac:dyDescent="0.25">
      <c r="O1080" s="352"/>
      <c r="P1080" s="352"/>
      <c r="Q1080" s="2"/>
      <c r="R1080" s="2"/>
    </row>
    <row r="1081" spans="15:18" hidden="1" x14ac:dyDescent="0.25">
      <c r="O1081" s="352"/>
      <c r="P1081" s="352"/>
      <c r="Q1081" s="2"/>
      <c r="R1081" s="2"/>
    </row>
    <row r="1082" spans="15:18" hidden="1" x14ac:dyDescent="0.25">
      <c r="O1082" s="352"/>
      <c r="P1082" s="352"/>
      <c r="Q1082" s="2"/>
      <c r="R1082" s="2"/>
    </row>
    <row r="1083" spans="15:18" hidden="1" x14ac:dyDescent="0.25">
      <c r="O1083" s="352"/>
      <c r="P1083" s="352"/>
      <c r="Q1083" s="2"/>
      <c r="R1083" s="2"/>
    </row>
    <row r="1084" spans="15:18" hidden="1" x14ac:dyDescent="0.25">
      <c r="O1084" s="352"/>
      <c r="P1084" s="352"/>
      <c r="Q1084" s="2"/>
      <c r="R1084" s="2"/>
    </row>
    <row r="1085" spans="15:18" hidden="1" x14ac:dyDescent="0.25">
      <c r="O1085" s="352"/>
      <c r="P1085" s="352"/>
      <c r="Q1085" s="2"/>
      <c r="R1085" s="2"/>
    </row>
    <row r="1086" spans="15:18" hidden="1" x14ac:dyDescent="0.25">
      <c r="O1086" s="352"/>
      <c r="P1086" s="352"/>
      <c r="Q1086" s="2"/>
      <c r="R1086" s="2"/>
    </row>
    <row r="1087" spans="15:18" hidden="1" x14ac:dyDescent="0.25">
      <c r="O1087" s="352"/>
      <c r="P1087" s="352"/>
      <c r="Q1087" s="2"/>
      <c r="R1087" s="2"/>
    </row>
    <row r="1088" spans="15:18" hidden="1" x14ac:dyDescent="0.25">
      <c r="O1088" s="352"/>
      <c r="P1088" s="352"/>
      <c r="Q1088" s="2"/>
      <c r="R1088" s="2"/>
    </row>
    <row r="1089" spans="15:18" hidden="1" x14ac:dyDescent="0.25">
      <c r="O1089" s="352"/>
      <c r="P1089" s="352"/>
      <c r="Q1089" s="2"/>
      <c r="R1089" s="2"/>
    </row>
    <row r="1090" spans="15:18" hidden="1" x14ac:dyDescent="0.25">
      <c r="O1090" s="352"/>
      <c r="P1090" s="352"/>
      <c r="Q1090" s="2"/>
      <c r="R1090" s="2"/>
    </row>
    <row r="1091" spans="15:18" hidden="1" x14ac:dyDescent="0.25">
      <c r="O1091" s="352"/>
      <c r="P1091" s="352"/>
      <c r="Q1091" s="2"/>
      <c r="R1091" s="2"/>
    </row>
    <row r="1092" spans="15:18" hidden="1" x14ac:dyDescent="0.25">
      <c r="O1092" s="352"/>
      <c r="P1092" s="352"/>
      <c r="Q1092" s="2"/>
      <c r="R1092" s="2"/>
    </row>
    <row r="1093" spans="15:18" hidden="1" x14ac:dyDescent="0.25">
      <c r="O1093" s="352"/>
      <c r="P1093" s="352"/>
      <c r="Q1093" s="2"/>
      <c r="R1093" s="2"/>
    </row>
    <row r="1094" spans="15:18" hidden="1" x14ac:dyDescent="0.25">
      <c r="O1094" s="352"/>
      <c r="P1094" s="352"/>
      <c r="Q1094" s="2"/>
      <c r="R1094" s="2"/>
    </row>
    <row r="1095" spans="15:18" hidden="1" x14ac:dyDescent="0.25">
      <c r="O1095" s="352"/>
      <c r="P1095" s="352"/>
      <c r="Q1095" s="2"/>
      <c r="R1095" s="2"/>
    </row>
    <row r="1096" spans="15:18" hidden="1" x14ac:dyDescent="0.25">
      <c r="O1096" s="352"/>
      <c r="P1096" s="352"/>
      <c r="Q1096" s="2"/>
      <c r="R1096" s="2"/>
    </row>
    <row r="1097" spans="15:18" hidden="1" x14ac:dyDescent="0.25">
      <c r="O1097" s="352"/>
      <c r="P1097" s="352"/>
      <c r="Q1097" s="2"/>
      <c r="R1097" s="2"/>
    </row>
    <row r="1098" spans="15:18" hidden="1" x14ac:dyDescent="0.25">
      <c r="O1098" s="352"/>
      <c r="P1098" s="352"/>
      <c r="Q1098" s="2"/>
      <c r="R1098" s="2"/>
    </row>
    <row r="1099" spans="15:18" hidden="1" x14ac:dyDescent="0.25">
      <c r="O1099" s="352"/>
      <c r="P1099" s="352"/>
      <c r="Q1099" s="2"/>
      <c r="R1099" s="2"/>
    </row>
    <row r="1100" spans="15:18" hidden="1" x14ac:dyDescent="0.25">
      <c r="O1100" s="352"/>
      <c r="P1100" s="352"/>
      <c r="Q1100" s="2"/>
      <c r="R1100" s="2"/>
    </row>
    <row r="1101" spans="15:18" hidden="1" x14ac:dyDescent="0.25">
      <c r="O1101" s="352"/>
      <c r="P1101" s="352"/>
      <c r="Q1101" s="2"/>
      <c r="R1101" s="2"/>
    </row>
    <row r="1102" spans="15:18" hidden="1" x14ac:dyDescent="0.25">
      <c r="O1102" s="352"/>
      <c r="P1102" s="352"/>
      <c r="Q1102" s="2"/>
      <c r="R1102" s="2"/>
    </row>
    <row r="1103" spans="15:18" hidden="1" x14ac:dyDescent="0.25">
      <c r="O1103" s="352"/>
      <c r="P1103" s="352"/>
      <c r="Q1103" s="2"/>
      <c r="R1103" s="2"/>
    </row>
    <row r="1104" spans="15:18" hidden="1" x14ac:dyDescent="0.25">
      <c r="O1104" s="352"/>
      <c r="P1104" s="352"/>
      <c r="Q1104" s="2"/>
      <c r="R1104" s="2"/>
    </row>
    <row r="1105" spans="15:18" hidden="1" x14ac:dyDescent="0.25">
      <c r="O1105" s="352"/>
      <c r="P1105" s="352"/>
      <c r="Q1105" s="2"/>
      <c r="R1105" s="2"/>
    </row>
    <row r="1106" spans="15:18" hidden="1" x14ac:dyDescent="0.25">
      <c r="O1106" s="352"/>
      <c r="P1106" s="352"/>
      <c r="Q1106" s="2"/>
      <c r="R1106" s="2"/>
    </row>
    <row r="1107" spans="15:18" hidden="1" x14ac:dyDescent="0.25">
      <c r="O1107" s="352"/>
      <c r="P1107" s="352"/>
      <c r="Q1107" s="2"/>
      <c r="R1107" s="2"/>
    </row>
    <row r="1108" spans="15:18" hidden="1" x14ac:dyDescent="0.25">
      <c r="O1108" s="352"/>
      <c r="P1108" s="352"/>
      <c r="Q1108" s="2"/>
      <c r="R1108" s="2"/>
    </row>
    <row r="1109" spans="15:18" hidden="1" x14ac:dyDescent="0.25">
      <c r="O1109" s="352"/>
      <c r="P1109" s="352"/>
      <c r="Q1109" s="2"/>
      <c r="R1109" s="2"/>
    </row>
    <row r="1110" spans="15:18" hidden="1" x14ac:dyDescent="0.25">
      <c r="O1110" s="352"/>
      <c r="P1110" s="352"/>
      <c r="Q1110" s="2"/>
      <c r="R1110" s="2"/>
    </row>
    <row r="1111" spans="15:18" hidden="1" x14ac:dyDescent="0.25">
      <c r="O1111" s="352"/>
      <c r="P1111" s="352"/>
      <c r="Q1111" s="2"/>
      <c r="R1111" s="2"/>
    </row>
    <row r="1112" spans="15:18" hidden="1" x14ac:dyDescent="0.25">
      <c r="O1112" s="352"/>
      <c r="P1112" s="352"/>
      <c r="Q1112" s="2"/>
      <c r="R1112" s="2"/>
    </row>
    <row r="1113" spans="15:18" hidden="1" x14ac:dyDescent="0.25">
      <c r="O1113" s="352"/>
      <c r="P1113" s="352"/>
      <c r="Q1113" s="2"/>
      <c r="R1113" s="2"/>
    </row>
    <row r="1114" spans="15:18" hidden="1" x14ac:dyDescent="0.25">
      <c r="O1114" s="352"/>
      <c r="P1114" s="352"/>
      <c r="Q1114" s="2"/>
      <c r="R1114" s="2"/>
    </row>
    <row r="1115" spans="15:18" hidden="1" x14ac:dyDescent="0.25">
      <c r="O1115" s="352"/>
      <c r="P1115" s="352"/>
      <c r="Q1115" s="2"/>
      <c r="R1115" s="2"/>
    </row>
    <row r="1116" spans="15:18" hidden="1" x14ac:dyDescent="0.25">
      <c r="O1116" s="352"/>
      <c r="P1116" s="352"/>
      <c r="Q1116" s="2"/>
      <c r="R1116" s="2"/>
    </row>
    <row r="1117" spans="15:18" hidden="1" x14ac:dyDescent="0.25">
      <c r="O1117" s="352"/>
      <c r="P1117" s="352"/>
      <c r="Q1117" s="2"/>
      <c r="R1117" s="2"/>
    </row>
    <row r="1118" spans="15:18" hidden="1" x14ac:dyDescent="0.25">
      <c r="O1118" s="352"/>
      <c r="P1118" s="352"/>
      <c r="Q1118" s="2"/>
      <c r="R1118" s="2"/>
    </row>
    <row r="1119" spans="15:18" hidden="1" x14ac:dyDescent="0.25">
      <c r="O1119" s="352"/>
      <c r="P1119" s="352"/>
      <c r="Q1119" s="2"/>
      <c r="R1119" s="2"/>
    </row>
    <row r="1120" spans="15:18" hidden="1" x14ac:dyDescent="0.25">
      <c r="O1120" s="352"/>
      <c r="P1120" s="352"/>
      <c r="Q1120" s="2"/>
      <c r="R1120" s="2"/>
    </row>
    <row r="1121" spans="15:18" hidden="1" x14ac:dyDescent="0.25">
      <c r="O1121" s="352"/>
      <c r="P1121" s="352"/>
      <c r="Q1121" s="2"/>
      <c r="R1121" s="2"/>
    </row>
    <row r="1122" spans="15:18" hidden="1" x14ac:dyDescent="0.25">
      <c r="O1122" s="352"/>
      <c r="P1122" s="352"/>
      <c r="Q1122" s="2"/>
      <c r="R1122" s="2"/>
    </row>
    <row r="1123" spans="15:18" hidden="1" x14ac:dyDescent="0.25">
      <c r="O1123" s="352"/>
      <c r="P1123" s="352"/>
      <c r="Q1123" s="2"/>
      <c r="R1123" s="2"/>
    </row>
    <row r="1124" spans="15:18" hidden="1" x14ac:dyDescent="0.25">
      <c r="O1124" s="352"/>
      <c r="P1124" s="352"/>
      <c r="Q1124" s="2"/>
      <c r="R1124" s="2"/>
    </row>
    <row r="1125" spans="15:18" hidden="1" x14ac:dyDescent="0.25">
      <c r="O1125" s="352"/>
      <c r="P1125" s="352"/>
      <c r="Q1125" s="2"/>
      <c r="R1125" s="2"/>
    </row>
    <row r="1126" spans="15:18" hidden="1" x14ac:dyDescent="0.25">
      <c r="O1126" s="352"/>
      <c r="P1126" s="352"/>
      <c r="Q1126" s="2"/>
      <c r="R1126" s="2"/>
    </row>
    <row r="1127" spans="15:18" hidden="1" x14ac:dyDescent="0.25">
      <c r="O1127" s="352"/>
      <c r="P1127" s="352"/>
      <c r="Q1127" s="2"/>
      <c r="R1127" s="2"/>
    </row>
    <row r="1128" spans="15:18" hidden="1" x14ac:dyDescent="0.25">
      <c r="O1128" s="352"/>
      <c r="P1128" s="352"/>
      <c r="Q1128" s="2"/>
      <c r="R1128" s="2"/>
    </row>
    <row r="1129" spans="15:18" hidden="1" x14ac:dyDescent="0.25">
      <c r="O1129" s="352"/>
      <c r="P1129" s="352"/>
      <c r="Q1129" s="2"/>
      <c r="R1129" s="2"/>
    </row>
    <row r="1130" spans="15:18" hidden="1" x14ac:dyDescent="0.25">
      <c r="O1130" s="352"/>
      <c r="P1130" s="352"/>
      <c r="Q1130" s="2"/>
      <c r="R1130" s="2"/>
    </row>
    <row r="1131" spans="15:18" hidden="1" x14ac:dyDescent="0.25">
      <c r="O1131" s="352"/>
      <c r="P1131" s="352"/>
      <c r="Q1131" s="2"/>
      <c r="R1131" s="2"/>
    </row>
    <row r="1132" spans="15:18" hidden="1" x14ac:dyDescent="0.25">
      <c r="O1132" s="352"/>
      <c r="P1132" s="352"/>
      <c r="Q1132" s="2"/>
      <c r="R1132" s="2"/>
    </row>
    <row r="1133" spans="15:18" hidden="1" x14ac:dyDescent="0.25">
      <c r="O1133" s="352"/>
      <c r="P1133" s="352"/>
      <c r="Q1133" s="2"/>
      <c r="R1133" s="2"/>
    </row>
    <row r="1134" spans="15:18" hidden="1" x14ac:dyDescent="0.25">
      <c r="O1134" s="352"/>
      <c r="P1134" s="352"/>
      <c r="Q1134" s="2"/>
      <c r="R1134" s="2"/>
    </row>
    <row r="1135" spans="15:18" hidden="1" x14ac:dyDescent="0.25">
      <c r="O1135" s="352"/>
      <c r="P1135" s="352"/>
      <c r="Q1135" s="2"/>
      <c r="R1135" s="2"/>
    </row>
    <row r="1136" spans="15:18" hidden="1" x14ac:dyDescent="0.25">
      <c r="O1136" s="352"/>
      <c r="P1136" s="352"/>
      <c r="Q1136" s="2"/>
      <c r="R1136" s="2"/>
    </row>
    <row r="1137" spans="15:18" hidden="1" x14ac:dyDescent="0.25">
      <c r="O1137" s="352"/>
      <c r="P1137" s="352"/>
      <c r="Q1137" s="2"/>
      <c r="R1137" s="2"/>
    </row>
    <row r="1138" spans="15:18" hidden="1" x14ac:dyDescent="0.25">
      <c r="O1138" s="352"/>
      <c r="P1138" s="352"/>
      <c r="Q1138" s="2"/>
      <c r="R1138" s="2"/>
    </row>
    <row r="1139" spans="15:18" hidden="1" x14ac:dyDescent="0.25">
      <c r="O1139" s="352"/>
      <c r="P1139" s="352"/>
      <c r="Q1139" s="2"/>
      <c r="R1139" s="2"/>
    </row>
    <row r="1140" spans="15:18" hidden="1" x14ac:dyDescent="0.25">
      <c r="O1140" s="352"/>
      <c r="P1140" s="352"/>
      <c r="Q1140" s="2"/>
      <c r="R1140" s="2"/>
    </row>
    <row r="1141" spans="15:18" hidden="1" x14ac:dyDescent="0.25">
      <c r="O1141" s="352"/>
      <c r="P1141" s="352"/>
      <c r="Q1141" s="2"/>
      <c r="R1141" s="2"/>
    </row>
    <row r="1142" spans="15:18" hidden="1" x14ac:dyDescent="0.25">
      <c r="O1142" s="352"/>
      <c r="P1142" s="352"/>
      <c r="Q1142" s="2"/>
      <c r="R1142" s="2"/>
    </row>
    <row r="1143" spans="15:18" hidden="1" x14ac:dyDescent="0.25">
      <c r="O1143" s="352"/>
      <c r="P1143" s="352"/>
      <c r="Q1143" s="2"/>
      <c r="R1143" s="2"/>
    </row>
    <row r="1144" spans="15:18" hidden="1" x14ac:dyDescent="0.25">
      <c r="O1144" s="352"/>
      <c r="P1144" s="352"/>
      <c r="Q1144" s="2"/>
      <c r="R1144" s="2"/>
    </row>
    <row r="1145" spans="15:18" hidden="1" x14ac:dyDescent="0.25">
      <c r="O1145" s="352"/>
      <c r="P1145" s="352"/>
      <c r="Q1145" s="2"/>
      <c r="R1145" s="2"/>
    </row>
    <row r="1146" spans="15:18" hidden="1" x14ac:dyDescent="0.25">
      <c r="O1146" s="352"/>
      <c r="P1146" s="352"/>
      <c r="Q1146" s="2"/>
      <c r="R1146" s="2"/>
    </row>
    <row r="1147" spans="15:18" hidden="1" x14ac:dyDescent="0.25">
      <c r="O1147" s="352"/>
      <c r="P1147" s="352"/>
      <c r="Q1147" s="2"/>
      <c r="R1147" s="2"/>
    </row>
    <row r="1148" spans="15:18" hidden="1" x14ac:dyDescent="0.25">
      <c r="O1148" s="352"/>
      <c r="P1148" s="352"/>
      <c r="Q1148" s="2"/>
      <c r="R1148" s="2"/>
    </row>
    <row r="1149" spans="15:18" hidden="1" x14ac:dyDescent="0.25">
      <c r="O1149" s="352"/>
      <c r="P1149" s="352"/>
      <c r="Q1149" s="2"/>
      <c r="R1149" s="2"/>
    </row>
    <row r="1150" spans="15:18" hidden="1" x14ac:dyDescent="0.25">
      <c r="O1150" s="352"/>
      <c r="P1150" s="352"/>
      <c r="Q1150" s="2"/>
      <c r="R1150" s="2"/>
    </row>
    <row r="1151" spans="15:18" hidden="1" x14ac:dyDescent="0.25">
      <c r="O1151" s="352"/>
      <c r="P1151" s="352"/>
      <c r="Q1151" s="2"/>
      <c r="R1151" s="2"/>
    </row>
    <row r="1152" spans="15:18" hidden="1" x14ac:dyDescent="0.25">
      <c r="O1152" s="352"/>
      <c r="P1152" s="352"/>
      <c r="Q1152" s="2"/>
      <c r="R1152" s="2"/>
    </row>
    <row r="1153" spans="15:18" hidden="1" x14ac:dyDescent="0.25">
      <c r="O1153" s="352"/>
      <c r="P1153" s="352"/>
      <c r="Q1153" s="2"/>
      <c r="R1153" s="2"/>
    </row>
    <row r="1154" spans="15:18" hidden="1" x14ac:dyDescent="0.25">
      <c r="O1154" s="352"/>
      <c r="P1154" s="352"/>
      <c r="Q1154" s="2"/>
      <c r="R1154" s="2"/>
    </row>
    <row r="1155" spans="15:18" hidden="1" x14ac:dyDescent="0.25">
      <c r="O1155" s="352"/>
      <c r="P1155" s="352"/>
      <c r="Q1155" s="2"/>
      <c r="R1155" s="2"/>
    </row>
    <row r="1156" spans="15:18" hidden="1" x14ac:dyDescent="0.25">
      <c r="O1156" s="352"/>
      <c r="P1156" s="352"/>
      <c r="Q1156" s="2"/>
      <c r="R1156" s="2"/>
    </row>
    <row r="1157" spans="15:18" hidden="1" x14ac:dyDescent="0.25">
      <c r="O1157" s="352"/>
      <c r="P1157" s="352"/>
      <c r="Q1157" s="2"/>
      <c r="R1157" s="2"/>
    </row>
    <row r="1158" spans="15:18" hidden="1" x14ac:dyDescent="0.25">
      <c r="O1158" s="352"/>
      <c r="P1158" s="352"/>
      <c r="Q1158" s="2"/>
      <c r="R1158" s="2"/>
    </row>
    <row r="1159" spans="15:18" hidden="1" x14ac:dyDescent="0.25">
      <c r="O1159" s="352"/>
      <c r="P1159" s="352"/>
      <c r="Q1159" s="2"/>
      <c r="R1159" s="2"/>
    </row>
    <row r="1160" spans="15:18" hidden="1" x14ac:dyDescent="0.25">
      <c r="O1160" s="352"/>
      <c r="P1160" s="352"/>
      <c r="Q1160" s="2"/>
      <c r="R1160" s="2"/>
    </row>
    <row r="1161" spans="15:18" hidden="1" x14ac:dyDescent="0.25">
      <c r="O1161" s="352"/>
      <c r="P1161" s="352"/>
      <c r="Q1161" s="2"/>
      <c r="R1161" s="2"/>
    </row>
    <row r="1162" spans="15:18" hidden="1" x14ac:dyDescent="0.25">
      <c r="O1162" s="352"/>
      <c r="P1162" s="352"/>
      <c r="Q1162" s="2"/>
      <c r="R1162" s="2"/>
    </row>
    <row r="1163" spans="15:18" hidden="1" x14ac:dyDescent="0.25">
      <c r="O1163" s="352"/>
      <c r="P1163" s="352"/>
      <c r="Q1163" s="2"/>
      <c r="R1163" s="2"/>
    </row>
    <row r="1164" spans="15:18" hidden="1" x14ac:dyDescent="0.25">
      <c r="O1164" s="352"/>
      <c r="P1164" s="352"/>
      <c r="Q1164" s="2"/>
      <c r="R1164" s="2"/>
    </row>
    <row r="1165" spans="15:18" hidden="1" x14ac:dyDescent="0.25">
      <c r="O1165" s="352"/>
      <c r="P1165" s="352"/>
      <c r="Q1165" s="2"/>
      <c r="R1165" s="2"/>
    </row>
    <row r="1166" spans="15:18" hidden="1" x14ac:dyDescent="0.25">
      <c r="O1166" s="352"/>
      <c r="P1166" s="352"/>
      <c r="Q1166" s="2"/>
      <c r="R1166" s="2"/>
    </row>
    <row r="1167" spans="15:18" hidden="1" x14ac:dyDescent="0.25">
      <c r="O1167" s="352"/>
      <c r="P1167" s="352"/>
      <c r="Q1167" s="2"/>
      <c r="R1167" s="2"/>
    </row>
    <row r="1168" spans="15:18" hidden="1" x14ac:dyDescent="0.25">
      <c r="O1168" s="352"/>
      <c r="P1168" s="352"/>
      <c r="Q1168" s="2"/>
      <c r="R1168" s="2"/>
    </row>
    <row r="1169" spans="15:18" hidden="1" x14ac:dyDescent="0.25">
      <c r="O1169" s="352"/>
      <c r="P1169" s="352"/>
      <c r="Q1169" s="2"/>
      <c r="R1169" s="2"/>
    </row>
    <row r="1170" spans="15:18" hidden="1" x14ac:dyDescent="0.25">
      <c r="O1170" s="352"/>
      <c r="P1170" s="352"/>
      <c r="Q1170" s="2"/>
      <c r="R1170" s="2"/>
    </row>
    <row r="1171" spans="15:18" hidden="1" x14ac:dyDescent="0.25">
      <c r="O1171" s="352"/>
      <c r="P1171" s="352"/>
      <c r="Q1171" s="2"/>
      <c r="R1171" s="2"/>
    </row>
    <row r="1172" spans="15:18" hidden="1" x14ac:dyDescent="0.25">
      <c r="O1172" s="352"/>
      <c r="P1172" s="352"/>
      <c r="Q1172" s="2"/>
      <c r="R1172" s="2"/>
    </row>
    <row r="1173" spans="15:18" hidden="1" x14ac:dyDescent="0.25">
      <c r="O1173" s="352"/>
      <c r="P1173" s="352"/>
      <c r="Q1173" s="2"/>
      <c r="R1173" s="2"/>
    </row>
    <row r="1174" spans="15:18" hidden="1" x14ac:dyDescent="0.25">
      <c r="O1174" s="352"/>
      <c r="P1174" s="352"/>
      <c r="Q1174" s="2"/>
      <c r="R1174" s="2"/>
    </row>
    <row r="1175" spans="15:18" hidden="1" x14ac:dyDescent="0.25">
      <c r="O1175" s="352"/>
      <c r="P1175" s="352"/>
      <c r="Q1175" s="2"/>
      <c r="R1175" s="2"/>
    </row>
    <row r="1176" spans="15:18" hidden="1" x14ac:dyDescent="0.25">
      <c r="O1176" s="352"/>
      <c r="P1176" s="352"/>
      <c r="Q1176" s="2"/>
      <c r="R1176" s="2"/>
    </row>
    <row r="1177" spans="15:18" hidden="1" x14ac:dyDescent="0.25">
      <c r="O1177" s="352"/>
      <c r="P1177" s="352"/>
      <c r="Q1177" s="2"/>
      <c r="R1177" s="2"/>
    </row>
    <row r="1178" spans="15:18" hidden="1" x14ac:dyDescent="0.25">
      <c r="O1178" s="352"/>
      <c r="P1178" s="352"/>
      <c r="Q1178" s="2"/>
      <c r="R1178" s="2"/>
    </row>
    <row r="1179" spans="15:18" hidden="1" x14ac:dyDescent="0.25">
      <c r="O1179" s="352"/>
      <c r="P1179" s="352"/>
      <c r="Q1179" s="2"/>
      <c r="R1179" s="2"/>
    </row>
    <row r="1180" spans="15:18" hidden="1" x14ac:dyDescent="0.25">
      <c r="O1180" s="352"/>
      <c r="P1180" s="352"/>
      <c r="Q1180" s="2"/>
      <c r="R1180" s="2"/>
    </row>
    <row r="1181" spans="15:18" hidden="1" x14ac:dyDescent="0.25">
      <c r="O1181" s="352"/>
      <c r="P1181" s="352"/>
      <c r="Q1181" s="2"/>
      <c r="R1181" s="2"/>
    </row>
    <row r="1182" spans="15:18" hidden="1" x14ac:dyDescent="0.25">
      <c r="O1182" s="352"/>
      <c r="P1182" s="352"/>
      <c r="Q1182" s="2"/>
      <c r="R1182" s="2"/>
    </row>
    <row r="1183" spans="15:18" hidden="1" x14ac:dyDescent="0.25">
      <c r="O1183" s="352"/>
      <c r="P1183" s="352"/>
      <c r="Q1183" s="2"/>
      <c r="R1183" s="2"/>
    </row>
    <row r="1184" spans="15:18" hidden="1" x14ac:dyDescent="0.25">
      <c r="O1184" s="352"/>
      <c r="P1184" s="352"/>
      <c r="Q1184" s="2"/>
      <c r="R1184" s="2"/>
    </row>
    <row r="1185" spans="15:18" hidden="1" x14ac:dyDescent="0.25">
      <c r="O1185" s="352"/>
      <c r="P1185" s="352"/>
      <c r="Q1185" s="2"/>
      <c r="R1185" s="2"/>
    </row>
    <row r="1186" spans="15:18" hidden="1" x14ac:dyDescent="0.25">
      <c r="O1186" s="352"/>
      <c r="P1186" s="352"/>
      <c r="Q1186" s="2"/>
      <c r="R1186" s="2"/>
    </row>
    <row r="1187" spans="15:18" hidden="1" x14ac:dyDescent="0.25">
      <c r="O1187" s="352"/>
      <c r="P1187" s="352"/>
      <c r="Q1187" s="2"/>
      <c r="R1187" s="2"/>
    </row>
    <row r="1188" spans="15:18" hidden="1" x14ac:dyDescent="0.25">
      <c r="O1188" s="352"/>
      <c r="P1188" s="352"/>
      <c r="Q1188" s="2"/>
      <c r="R1188" s="2"/>
    </row>
    <row r="1189" spans="15:18" hidden="1" x14ac:dyDescent="0.25">
      <c r="O1189" s="352"/>
      <c r="P1189" s="352"/>
      <c r="Q1189" s="2"/>
      <c r="R1189" s="2"/>
    </row>
    <row r="1190" spans="15:18" hidden="1" x14ac:dyDescent="0.25">
      <c r="O1190" s="352"/>
      <c r="P1190" s="352"/>
      <c r="Q1190" s="2"/>
      <c r="R1190" s="2"/>
    </row>
    <row r="1191" spans="15:18" hidden="1" x14ac:dyDescent="0.25">
      <c r="O1191" s="352"/>
      <c r="P1191" s="352"/>
      <c r="Q1191" s="2"/>
      <c r="R1191" s="2"/>
    </row>
    <row r="1192" spans="15:18" hidden="1" x14ac:dyDescent="0.25">
      <c r="O1192" s="352"/>
      <c r="P1192" s="352"/>
      <c r="Q1192" s="2"/>
      <c r="R1192" s="2"/>
    </row>
    <row r="1193" spans="15:18" hidden="1" x14ac:dyDescent="0.25">
      <c r="O1193" s="352"/>
      <c r="P1193" s="352"/>
      <c r="Q1193" s="2"/>
      <c r="R1193" s="2"/>
    </row>
    <row r="1194" spans="15:18" hidden="1" x14ac:dyDescent="0.25">
      <c r="O1194" s="352"/>
      <c r="P1194" s="352"/>
      <c r="Q1194" s="2"/>
      <c r="R1194" s="2"/>
    </row>
    <row r="1195" spans="15:18" hidden="1" x14ac:dyDescent="0.25">
      <c r="O1195" s="352"/>
      <c r="P1195" s="352"/>
      <c r="Q1195" s="2"/>
      <c r="R1195" s="2"/>
    </row>
    <row r="1196" spans="15:18" hidden="1" x14ac:dyDescent="0.25">
      <c r="O1196" s="352"/>
      <c r="P1196" s="352"/>
      <c r="Q1196" s="2"/>
      <c r="R1196" s="2"/>
    </row>
    <row r="1197" spans="15:18" hidden="1" x14ac:dyDescent="0.25">
      <c r="O1197" s="352"/>
      <c r="P1197" s="352"/>
      <c r="Q1197" s="2"/>
      <c r="R1197" s="2"/>
    </row>
    <row r="1198" spans="15:18" hidden="1" x14ac:dyDescent="0.25">
      <c r="O1198" s="352"/>
      <c r="P1198" s="352"/>
      <c r="Q1198" s="2"/>
      <c r="R1198" s="2"/>
    </row>
    <row r="1199" spans="15:18" hidden="1" x14ac:dyDescent="0.25">
      <c r="O1199" s="352"/>
      <c r="P1199" s="352"/>
      <c r="Q1199" s="2"/>
      <c r="R1199" s="2"/>
    </row>
    <row r="1200" spans="15:18" hidden="1" x14ac:dyDescent="0.25">
      <c r="O1200" s="352"/>
      <c r="P1200" s="352"/>
      <c r="Q1200" s="2"/>
      <c r="R1200" s="2"/>
    </row>
    <row r="1201" spans="15:18" hidden="1" x14ac:dyDescent="0.25">
      <c r="O1201" s="352"/>
      <c r="P1201" s="352"/>
      <c r="Q1201" s="2"/>
      <c r="R1201" s="2"/>
    </row>
    <row r="1202" spans="15:18" hidden="1" x14ac:dyDescent="0.25">
      <c r="O1202" s="352"/>
      <c r="P1202" s="352"/>
      <c r="Q1202" s="2"/>
      <c r="R1202" s="2"/>
    </row>
    <row r="1203" spans="15:18" hidden="1" x14ac:dyDescent="0.25">
      <c r="O1203" s="352"/>
      <c r="P1203" s="352"/>
      <c r="Q1203" s="2"/>
      <c r="R1203" s="2"/>
    </row>
    <row r="1204" spans="15:18" hidden="1" x14ac:dyDescent="0.25">
      <c r="O1204" s="352"/>
      <c r="P1204" s="352"/>
      <c r="Q1204" s="2"/>
      <c r="R1204" s="2"/>
    </row>
    <row r="1205" spans="15:18" hidden="1" x14ac:dyDescent="0.25">
      <c r="O1205" s="352"/>
      <c r="P1205" s="352"/>
      <c r="Q1205" s="2"/>
      <c r="R1205" s="2"/>
    </row>
    <row r="1206" spans="15:18" hidden="1" x14ac:dyDescent="0.25">
      <c r="O1206" s="352"/>
      <c r="P1206" s="352"/>
      <c r="Q1206" s="2"/>
      <c r="R1206" s="2"/>
    </row>
    <row r="1207" spans="15:18" hidden="1" x14ac:dyDescent="0.25">
      <c r="O1207" s="352"/>
      <c r="P1207" s="352"/>
      <c r="Q1207" s="2"/>
      <c r="R1207" s="2"/>
    </row>
    <row r="1208" spans="15:18" hidden="1" x14ac:dyDescent="0.25">
      <c r="O1208" s="352"/>
      <c r="P1208" s="352"/>
      <c r="Q1208" s="2"/>
      <c r="R1208" s="2"/>
    </row>
    <row r="1209" spans="15:18" hidden="1" x14ac:dyDescent="0.25">
      <c r="O1209" s="352"/>
      <c r="P1209" s="352"/>
      <c r="Q1209" s="2"/>
      <c r="R1209" s="2"/>
    </row>
    <row r="1210" spans="15:18" hidden="1" x14ac:dyDescent="0.25">
      <c r="O1210" s="352"/>
      <c r="P1210" s="352"/>
      <c r="Q1210" s="2"/>
      <c r="R1210" s="2"/>
    </row>
    <row r="1211" spans="15:18" hidden="1" x14ac:dyDescent="0.25">
      <c r="O1211" s="352"/>
      <c r="P1211" s="352"/>
      <c r="Q1211" s="2"/>
      <c r="R1211" s="2"/>
    </row>
    <row r="1212" spans="15:18" hidden="1" x14ac:dyDescent="0.25">
      <c r="O1212" s="352"/>
      <c r="P1212" s="352"/>
      <c r="Q1212" s="2"/>
      <c r="R1212" s="2"/>
    </row>
    <row r="1213" spans="15:18" hidden="1" x14ac:dyDescent="0.25">
      <c r="O1213" s="352"/>
      <c r="P1213" s="352"/>
      <c r="Q1213" s="2"/>
      <c r="R1213" s="2"/>
    </row>
    <row r="1214" spans="15:18" hidden="1" x14ac:dyDescent="0.25">
      <c r="O1214" s="352"/>
      <c r="P1214" s="352"/>
      <c r="Q1214" s="2"/>
      <c r="R1214" s="2"/>
    </row>
    <row r="1215" spans="15:18" hidden="1" x14ac:dyDescent="0.25">
      <c r="O1215" s="352"/>
      <c r="P1215" s="352"/>
      <c r="Q1215" s="2"/>
      <c r="R1215" s="2"/>
    </row>
    <row r="1216" spans="15:18" hidden="1" x14ac:dyDescent="0.25">
      <c r="O1216" s="352"/>
      <c r="P1216" s="352"/>
      <c r="Q1216" s="2"/>
      <c r="R1216" s="2"/>
    </row>
    <row r="1217" spans="15:18" hidden="1" x14ac:dyDescent="0.25">
      <c r="O1217" s="352"/>
      <c r="P1217" s="352"/>
      <c r="Q1217" s="2"/>
      <c r="R1217" s="2"/>
    </row>
    <row r="1218" spans="15:18" hidden="1" x14ac:dyDescent="0.25">
      <c r="O1218" s="352"/>
      <c r="P1218" s="352"/>
      <c r="Q1218" s="2"/>
      <c r="R1218" s="2"/>
    </row>
    <row r="1219" spans="15:18" hidden="1" x14ac:dyDescent="0.25">
      <c r="O1219" s="352"/>
      <c r="P1219" s="352"/>
      <c r="Q1219" s="2"/>
      <c r="R1219" s="2"/>
    </row>
    <row r="1220" spans="15:18" hidden="1" x14ac:dyDescent="0.25">
      <c r="O1220" s="352"/>
      <c r="P1220" s="352"/>
      <c r="Q1220" s="2"/>
      <c r="R1220" s="2"/>
    </row>
    <row r="1221" spans="15:18" hidden="1" x14ac:dyDescent="0.25">
      <c r="O1221" s="352"/>
      <c r="P1221" s="352"/>
      <c r="Q1221" s="2"/>
      <c r="R1221" s="2"/>
    </row>
    <row r="1222" spans="15:18" hidden="1" x14ac:dyDescent="0.25">
      <c r="O1222" s="352"/>
      <c r="P1222" s="352"/>
      <c r="Q1222" s="2"/>
      <c r="R1222" s="2"/>
    </row>
    <row r="1223" spans="15:18" hidden="1" x14ac:dyDescent="0.25">
      <c r="O1223" s="352"/>
      <c r="P1223" s="352"/>
      <c r="Q1223" s="2"/>
      <c r="R1223" s="2"/>
    </row>
    <row r="1224" spans="15:18" hidden="1" x14ac:dyDescent="0.25">
      <c r="O1224" s="352"/>
      <c r="P1224" s="352"/>
      <c r="Q1224" s="2"/>
      <c r="R1224" s="2"/>
    </row>
    <row r="1225" spans="15:18" hidden="1" x14ac:dyDescent="0.25">
      <c r="O1225" s="352"/>
      <c r="P1225" s="352"/>
      <c r="Q1225" s="2"/>
      <c r="R1225" s="2"/>
    </row>
    <row r="1226" spans="15:18" hidden="1" x14ac:dyDescent="0.25">
      <c r="O1226" s="352"/>
      <c r="P1226" s="352"/>
      <c r="Q1226" s="2"/>
      <c r="R1226" s="2"/>
    </row>
    <row r="1227" spans="15:18" hidden="1" x14ac:dyDescent="0.25">
      <c r="O1227" s="352"/>
      <c r="P1227" s="352"/>
      <c r="Q1227" s="2"/>
      <c r="R1227" s="2"/>
    </row>
    <row r="1228" spans="15:18" hidden="1" x14ac:dyDescent="0.25">
      <c r="O1228" s="352"/>
      <c r="P1228" s="352"/>
      <c r="Q1228" s="2"/>
      <c r="R1228" s="2"/>
    </row>
    <row r="1229" spans="15:18" hidden="1" x14ac:dyDescent="0.25">
      <c r="O1229" s="352"/>
      <c r="P1229" s="352"/>
      <c r="Q1229" s="2"/>
      <c r="R1229" s="2"/>
    </row>
    <row r="1230" spans="15:18" hidden="1" x14ac:dyDescent="0.25">
      <c r="O1230" s="352"/>
      <c r="P1230" s="352"/>
      <c r="Q1230" s="2"/>
      <c r="R1230" s="2"/>
    </row>
    <row r="1231" spans="15:18" hidden="1" x14ac:dyDescent="0.25">
      <c r="O1231" s="352"/>
      <c r="P1231" s="352"/>
      <c r="Q1231" s="2"/>
      <c r="R1231" s="2"/>
    </row>
    <row r="1232" spans="15:18" hidden="1" x14ac:dyDescent="0.25">
      <c r="O1232" s="352"/>
      <c r="P1232" s="352"/>
      <c r="Q1232" s="2"/>
      <c r="R1232" s="2"/>
    </row>
    <row r="1233" spans="15:18" hidden="1" x14ac:dyDescent="0.25">
      <c r="O1233" s="352"/>
      <c r="P1233" s="352"/>
      <c r="Q1233" s="2"/>
      <c r="R1233" s="2"/>
    </row>
    <row r="1234" spans="15:18" hidden="1" x14ac:dyDescent="0.25">
      <c r="O1234" s="352"/>
      <c r="P1234" s="352"/>
      <c r="Q1234" s="2"/>
      <c r="R1234" s="2"/>
    </row>
    <row r="1235" spans="15:18" hidden="1" x14ac:dyDescent="0.25">
      <c r="O1235" s="352"/>
      <c r="P1235" s="352"/>
      <c r="Q1235" s="2"/>
      <c r="R1235" s="2"/>
    </row>
    <row r="1236" spans="15:18" hidden="1" x14ac:dyDescent="0.25">
      <c r="O1236" s="352"/>
      <c r="P1236" s="352"/>
      <c r="Q1236" s="2"/>
      <c r="R1236" s="2"/>
    </row>
    <row r="1237" spans="15:18" hidden="1" x14ac:dyDescent="0.25">
      <c r="O1237" s="352"/>
      <c r="P1237" s="352"/>
      <c r="Q1237" s="2"/>
      <c r="R1237" s="2"/>
    </row>
    <row r="1238" spans="15:18" hidden="1" x14ac:dyDescent="0.25">
      <c r="O1238" s="352"/>
      <c r="P1238" s="352"/>
      <c r="Q1238" s="2"/>
      <c r="R1238" s="2"/>
    </row>
    <row r="1239" spans="15:18" hidden="1" x14ac:dyDescent="0.25">
      <c r="O1239" s="352"/>
      <c r="P1239" s="352"/>
      <c r="Q1239" s="2"/>
      <c r="R1239" s="2"/>
    </row>
    <row r="1240" spans="15:18" hidden="1" x14ac:dyDescent="0.25">
      <c r="O1240" s="352"/>
      <c r="P1240" s="352"/>
      <c r="Q1240" s="2"/>
      <c r="R1240" s="2"/>
    </row>
    <row r="1241" spans="15:18" hidden="1" x14ac:dyDescent="0.25">
      <c r="O1241" s="352"/>
      <c r="P1241" s="352"/>
      <c r="Q1241" s="2"/>
      <c r="R1241" s="2"/>
    </row>
    <row r="1242" spans="15:18" hidden="1" x14ac:dyDescent="0.25">
      <c r="O1242" s="352"/>
      <c r="P1242" s="352"/>
      <c r="Q1242" s="2"/>
      <c r="R1242" s="2"/>
    </row>
    <row r="1243" spans="15:18" hidden="1" x14ac:dyDescent="0.25">
      <c r="O1243" s="352"/>
      <c r="P1243" s="352"/>
      <c r="Q1243" s="2"/>
      <c r="R1243" s="2"/>
    </row>
    <row r="1244" spans="15:18" hidden="1" x14ac:dyDescent="0.25">
      <c r="O1244" s="352"/>
      <c r="P1244" s="352"/>
      <c r="Q1244" s="2"/>
      <c r="R1244" s="2"/>
    </row>
    <row r="1245" spans="15:18" hidden="1" x14ac:dyDescent="0.25">
      <c r="O1245" s="352"/>
      <c r="P1245" s="352"/>
      <c r="Q1245" s="2"/>
      <c r="R1245" s="2"/>
    </row>
    <row r="1246" spans="15:18" hidden="1" x14ac:dyDescent="0.25">
      <c r="O1246" s="352"/>
      <c r="P1246" s="352"/>
      <c r="Q1246" s="2"/>
      <c r="R1246" s="2"/>
    </row>
    <row r="1247" spans="15:18" hidden="1" x14ac:dyDescent="0.25">
      <c r="O1247" s="352"/>
      <c r="P1247" s="352"/>
      <c r="Q1247" s="2"/>
      <c r="R1247" s="2"/>
    </row>
    <row r="1248" spans="15:18" hidden="1" x14ac:dyDescent="0.25">
      <c r="O1248" s="352"/>
      <c r="P1248" s="352"/>
      <c r="Q1248" s="2"/>
      <c r="R1248" s="2"/>
    </row>
    <row r="1249" spans="15:18" hidden="1" x14ac:dyDescent="0.25">
      <c r="O1249" s="352"/>
      <c r="P1249" s="352"/>
      <c r="Q1249" s="2"/>
      <c r="R1249" s="2"/>
    </row>
    <row r="1250" spans="15:18" hidden="1" x14ac:dyDescent="0.25">
      <c r="O1250" s="352"/>
      <c r="P1250" s="352"/>
      <c r="Q1250" s="2"/>
      <c r="R1250" s="2"/>
    </row>
    <row r="1251" spans="15:18" hidden="1" x14ac:dyDescent="0.25">
      <c r="O1251" s="352"/>
      <c r="P1251" s="352"/>
      <c r="Q1251" s="2"/>
      <c r="R1251" s="2"/>
    </row>
    <row r="1252" spans="15:18" hidden="1" x14ac:dyDescent="0.25">
      <c r="O1252" s="352"/>
      <c r="P1252" s="352"/>
      <c r="Q1252" s="2"/>
      <c r="R1252" s="2"/>
    </row>
    <row r="1253" spans="15:18" hidden="1" x14ac:dyDescent="0.25">
      <c r="O1253" s="352"/>
      <c r="P1253" s="352"/>
      <c r="Q1253" s="2"/>
      <c r="R1253" s="2"/>
    </row>
    <row r="1254" spans="15:18" hidden="1" x14ac:dyDescent="0.25">
      <c r="O1254" s="352"/>
      <c r="P1254" s="352"/>
      <c r="Q1254" s="2"/>
      <c r="R1254" s="2"/>
    </row>
    <row r="1255" spans="15:18" hidden="1" x14ac:dyDescent="0.25">
      <c r="O1255" s="352"/>
      <c r="P1255" s="352"/>
      <c r="Q1255" s="2"/>
      <c r="R1255" s="2"/>
    </row>
    <row r="1256" spans="15:18" hidden="1" x14ac:dyDescent="0.25">
      <c r="O1256" s="352"/>
      <c r="P1256" s="352"/>
      <c r="Q1256" s="2"/>
      <c r="R1256" s="2"/>
    </row>
    <row r="1257" spans="15:18" hidden="1" x14ac:dyDescent="0.25">
      <c r="O1257" s="352"/>
      <c r="P1257" s="352"/>
      <c r="Q1257" s="2"/>
      <c r="R1257" s="2"/>
    </row>
    <row r="1258" spans="15:18" hidden="1" x14ac:dyDescent="0.25">
      <c r="O1258" s="352"/>
      <c r="P1258" s="352"/>
      <c r="Q1258" s="2"/>
      <c r="R1258" s="2"/>
    </row>
    <row r="1259" spans="15:18" hidden="1" x14ac:dyDescent="0.25">
      <c r="O1259" s="352"/>
      <c r="P1259" s="352"/>
      <c r="Q1259" s="2"/>
      <c r="R1259" s="2"/>
    </row>
    <row r="1260" spans="15:18" hidden="1" x14ac:dyDescent="0.25">
      <c r="O1260" s="352"/>
      <c r="P1260" s="352"/>
      <c r="Q1260" s="2"/>
      <c r="R1260" s="2"/>
    </row>
    <row r="1261" spans="15:18" hidden="1" x14ac:dyDescent="0.25">
      <c r="O1261" s="352"/>
      <c r="P1261" s="352"/>
      <c r="Q1261" s="2"/>
      <c r="R1261" s="2"/>
    </row>
    <row r="1262" spans="15:18" hidden="1" x14ac:dyDescent="0.25">
      <c r="O1262" s="352"/>
      <c r="P1262" s="352"/>
      <c r="Q1262" s="2"/>
      <c r="R1262" s="2"/>
    </row>
    <row r="1263" spans="15:18" hidden="1" x14ac:dyDescent="0.25">
      <c r="O1263" s="352"/>
      <c r="P1263" s="352"/>
      <c r="Q1263" s="2"/>
      <c r="R1263" s="2"/>
    </row>
    <row r="1264" spans="15:18" hidden="1" x14ac:dyDescent="0.25">
      <c r="O1264" s="352"/>
      <c r="P1264" s="352"/>
      <c r="Q1264" s="2"/>
      <c r="R1264" s="2"/>
    </row>
    <row r="1265" spans="15:18" hidden="1" x14ac:dyDescent="0.25">
      <c r="O1265" s="352"/>
      <c r="P1265" s="352"/>
      <c r="Q1265" s="2"/>
      <c r="R1265" s="2"/>
    </row>
    <row r="1266" spans="15:18" hidden="1" x14ac:dyDescent="0.25">
      <c r="O1266" s="352"/>
      <c r="P1266" s="352"/>
      <c r="Q1266" s="2"/>
      <c r="R1266" s="2"/>
    </row>
    <row r="1267" spans="15:18" hidden="1" x14ac:dyDescent="0.25">
      <c r="O1267" s="352"/>
      <c r="P1267" s="352"/>
      <c r="Q1267" s="2"/>
      <c r="R1267" s="2"/>
    </row>
    <row r="1268" spans="15:18" hidden="1" x14ac:dyDescent="0.25">
      <c r="O1268" s="352"/>
      <c r="P1268" s="352"/>
      <c r="Q1268" s="2"/>
      <c r="R1268" s="2"/>
    </row>
    <row r="1269" spans="15:18" hidden="1" x14ac:dyDescent="0.25">
      <c r="O1269" s="352"/>
      <c r="P1269" s="352"/>
      <c r="Q1269" s="2"/>
      <c r="R1269" s="2"/>
    </row>
    <row r="1270" spans="15:18" hidden="1" x14ac:dyDescent="0.25">
      <c r="O1270" s="352"/>
      <c r="P1270" s="352"/>
      <c r="Q1270" s="2"/>
      <c r="R1270" s="2"/>
    </row>
    <row r="1271" spans="15:18" hidden="1" x14ac:dyDescent="0.25">
      <c r="O1271" s="352"/>
      <c r="P1271" s="352"/>
      <c r="Q1271" s="2"/>
      <c r="R1271" s="2"/>
    </row>
    <row r="1272" spans="15:18" hidden="1" x14ac:dyDescent="0.25">
      <c r="O1272" s="352"/>
      <c r="P1272" s="352"/>
      <c r="Q1272" s="2"/>
      <c r="R1272" s="2"/>
    </row>
    <row r="1273" spans="15:18" hidden="1" x14ac:dyDescent="0.25">
      <c r="O1273" s="352"/>
      <c r="P1273" s="352"/>
      <c r="Q1273" s="2"/>
      <c r="R1273" s="2"/>
    </row>
    <row r="1274" spans="15:18" hidden="1" x14ac:dyDescent="0.25">
      <c r="O1274" s="352"/>
      <c r="P1274" s="352"/>
      <c r="Q1274" s="2"/>
      <c r="R1274" s="2"/>
    </row>
    <row r="1275" spans="15:18" hidden="1" x14ac:dyDescent="0.25">
      <c r="O1275" s="352"/>
      <c r="P1275" s="352"/>
      <c r="Q1275" s="2"/>
      <c r="R1275" s="2"/>
    </row>
    <row r="1276" spans="15:18" hidden="1" x14ac:dyDescent="0.25">
      <c r="O1276" s="352"/>
      <c r="P1276" s="352"/>
      <c r="Q1276" s="2"/>
      <c r="R1276" s="2"/>
    </row>
    <row r="1277" spans="15:18" hidden="1" x14ac:dyDescent="0.25">
      <c r="O1277" s="352"/>
      <c r="P1277" s="352"/>
      <c r="Q1277" s="2"/>
      <c r="R1277" s="2"/>
    </row>
    <row r="1278" spans="15:18" hidden="1" x14ac:dyDescent="0.25">
      <c r="O1278" s="352"/>
      <c r="P1278" s="352"/>
      <c r="Q1278" s="2"/>
      <c r="R1278" s="2"/>
    </row>
    <row r="1279" spans="15:18" hidden="1" x14ac:dyDescent="0.25">
      <c r="O1279" s="352"/>
      <c r="P1279" s="352"/>
      <c r="Q1279" s="2"/>
      <c r="R1279" s="2"/>
    </row>
    <row r="1280" spans="15:18" hidden="1" x14ac:dyDescent="0.25">
      <c r="O1280" s="352"/>
      <c r="P1280" s="352"/>
      <c r="Q1280" s="2"/>
      <c r="R1280" s="2"/>
    </row>
    <row r="1281" spans="15:18" hidden="1" x14ac:dyDescent="0.25">
      <c r="O1281" s="352"/>
      <c r="P1281" s="352"/>
      <c r="Q1281" s="2"/>
      <c r="R1281" s="2"/>
    </row>
    <row r="1282" spans="15:18" hidden="1" x14ac:dyDescent="0.25">
      <c r="O1282" s="352"/>
      <c r="P1282" s="352"/>
      <c r="Q1282" s="2"/>
      <c r="R1282" s="2"/>
    </row>
    <row r="1283" spans="15:18" hidden="1" x14ac:dyDescent="0.25">
      <c r="O1283" s="352"/>
      <c r="P1283" s="352"/>
      <c r="Q1283" s="2"/>
      <c r="R1283" s="2"/>
    </row>
    <row r="1284" spans="15:18" hidden="1" x14ac:dyDescent="0.25">
      <c r="O1284" s="352"/>
      <c r="P1284" s="352"/>
      <c r="Q1284" s="2"/>
      <c r="R1284" s="2"/>
    </row>
  </sheetData>
  <mergeCells count="485">
    <mergeCell ref="A96:B96"/>
    <mergeCell ref="C96:D96"/>
    <mergeCell ref="A97:B97"/>
    <mergeCell ref="C97:D97"/>
    <mergeCell ref="C98:S98"/>
    <mergeCell ref="S90:S93"/>
    <mergeCell ref="H92:H93"/>
    <mergeCell ref="A94:B94"/>
    <mergeCell ref="C94:D94"/>
    <mergeCell ref="A95:B95"/>
    <mergeCell ref="C95:D95"/>
    <mergeCell ref="M90:M93"/>
    <mergeCell ref="N90:N93"/>
    <mergeCell ref="O90:O93"/>
    <mergeCell ref="P90:P93"/>
    <mergeCell ref="Q90:Q93"/>
    <mergeCell ref="R90:R93"/>
    <mergeCell ref="G90:G93"/>
    <mergeCell ref="H90:H91"/>
    <mergeCell ref="I90:I93"/>
    <mergeCell ref="J90:J93"/>
    <mergeCell ref="K90:K93"/>
    <mergeCell ref="L90:L93"/>
    <mergeCell ref="A90:A93"/>
    <mergeCell ref="B90:B93"/>
    <mergeCell ref="C90:C93"/>
    <mergeCell ref="D90:D93"/>
    <mergeCell ref="E90:E93"/>
    <mergeCell ref="F90:F93"/>
    <mergeCell ref="N87:N89"/>
    <mergeCell ref="O87:O89"/>
    <mergeCell ref="P87:P89"/>
    <mergeCell ref="Q87:Q89"/>
    <mergeCell ref="R87:R89"/>
    <mergeCell ref="S87:S89"/>
    <mergeCell ref="G87:G89"/>
    <mergeCell ref="I87:I89"/>
    <mergeCell ref="J87:J89"/>
    <mergeCell ref="K87:K89"/>
    <mergeCell ref="L87:L89"/>
    <mergeCell ref="M87:M89"/>
    <mergeCell ref="A87:A89"/>
    <mergeCell ref="B87:B89"/>
    <mergeCell ref="C87:C89"/>
    <mergeCell ref="D87:D89"/>
    <mergeCell ref="E87:E89"/>
    <mergeCell ref="F87:F89"/>
    <mergeCell ref="O82:O86"/>
    <mergeCell ref="P82:P86"/>
    <mergeCell ref="Q82:Q86"/>
    <mergeCell ref="R82:R86"/>
    <mergeCell ref="S82:S86"/>
    <mergeCell ref="B84:B86"/>
    <mergeCell ref="C84:C86"/>
    <mergeCell ref="D84:D86"/>
    <mergeCell ref="E84:E86"/>
    <mergeCell ref="F84:F86"/>
    <mergeCell ref="I82:I86"/>
    <mergeCell ref="J82:J86"/>
    <mergeCell ref="K82:K86"/>
    <mergeCell ref="L82:L86"/>
    <mergeCell ref="M82:M83"/>
    <mergeCell ref="N82:N86"/>
    <mergeCell ref="M84:M86"/>
    <mergeCell ref="F80:F81"/>
    <mergeCell ref="H80:H81"/>
    <mergeCell ref="M80:M81"/>
    <mergeCell ref="A82:A86"/>
    <mergeCell ref="B82:B83"/>
    <mergeCell ref="C82:C83"/>
    <mergeCell ref="D82:D83"/>
    <mergeCell ref="E82:E83"/>
    <mergeCell ref="F82:F83"/>
    <mergeCell ref="G82:G86"/>
    <mergeCell ref="A77:A81"/>
    <mergeCell ref="B77:B79"/>
    <mergeCell ref="C77:C79"/>
    <mergeCell ref="D77:D79"/>
    <mergeCell ref="E77:E79"/>
    <mergeCell ref="F77:F79"/>
    <mergeCell ref="B80:B81"/>
    <mergeCell ref="C80:C81"/>
    <mergeCell ref="D80:D81"/>
    <mergeCell ref="E80:E81"/>
    <mergeCell ref="R74:R76"/>
    <mergeCell ref="S74:S76"/>
    <mergeCell ref="G74:G76"/>
    <mergeCell ref="I74:I76"/>
    <mergeCell ref="J74:J76"/>
    <mergeCell ref="K74:K76"/>
    <mergeCell ref="L74:L76"/>
    <mergeCell ref="M74:M75"/>
    <mergeCell ref="N77:N81"/>
    <mergeCell ref="O77:O81"/>
    <mergeCell ref="P77:P81"/>
    <mergeCell ref="Q77:Q81"/>
    <mergeCell ref="R77:R81"/>
    <mergeCell ref="S77:S81"/>
    <mergeCell ref="G77:G81"/>
    <mergeCell ref="I77:I81"/>
    <mergeCell ref="J77:J81"/>
    <mergeCell ref="K77:K81"/>
    <mergeCell ref="L77:L81"/>
    <mergeCell ref="M77:M79"/>
    <mergeCell ref="H78:H79"/>
    <mergeCell ref="A74:A76"/>
    <mergeCell ref="B74:B75"/>
    <mergeCell ref="C74:C75"/>
    <mergeCell ref="D74:D75"/>
    <mergeCell ref="E74:E75"/>
    <mergeCell ref="F74:F75"/>
    <mergeCell ref="O70:O73"/>
    <mergeCell ref="P70:P73"/>
    <mergeCell ref="Q70:Q73"/>
    <mergeCell ref="N74:N76"/>
    <mergeCell ref="O74:O76"/>
    <mergeCell ref="P74:P76"/>
    <mergeCell ref="Q74:Q76"/>
    <mergeCell ref="A70:A73"/>
    <mergeCell ref="B70:B73"/>
    <mergeCell ref="C70:C73"/>
    <mergeCell ref="D70:D73"/>
    <mergeCell ref="E70:E73"/>
    <mergeCell ref="F70:F73"/>
    <mergeCell ref="G70:G73"/>
    <mergeCell ref="A64:A67"/>
    <mergeCell ref="G64:G67"/>
    <mergeCell ref="I64:I67"/>
    <mergeCell ref="J64:J67"/>
    <mergeCell ref="K64:K67"/>
    <mergeCell ref="R70:R73"/>
    <mergeCell ref="S70:S73"/>
    <mergeCell ref="H71:H73"/>
    <mergeCell ref="I70:I73"/>
    <mergeCell ref="J70:J73"/>
    <mergeCell ref="K70:K73"/>
    <mergeCell ref="L70:L73"/>
    <mergeCell ref="M70:M73"/>
    <mergeCell ref="N70:N73"/>
    <mergeCell ref="O61:O63"/>
    <mergeCell ref="P61:P63"/>
    <mergeCell ref="Q61:Q63"/>
    <mergeCell ref="R61:R63"/>
    <mergeCell ref="S61:S63"/>
    <mergeCell ref="S64:S67"/>
    <mergeCell ref="A68:A69"/>
    <mergeCell ref="G68:G69"/>
    <mergeCell ref="I68:I69"/>
    <mergeCell ref="J68:J69"/>
    <mergeCell ref="K68:K69"/>
    <mergeCell ref="L68:L69"/>
    <mergeCell ref="N68:N69"/>
    <mergeCell ref="O68:O69"/>
    <mergeCell ref="P68:P69"/>
    <mergeCell ref="L64:L67"/>
    <mergeCell ref="N64:N67"/>
    <mergeCell ref="O64:O67"/>
    <mergeCell ref="P64:P67"/>
    <mergeCell ref="Q64:Q67"/>
    <mergeCell ref="R64:R67"/>
    <mergeCell ref="Q68:Q69"/>
    <mergeCell ref="R68:R69"/>
    <mergeCell ref="S68:S69"/>
    <mergeCell ref="M61:M63"/>
    <mergeCell ref="N61:N63"/>
    <mergeCell ref="A58:A60"/>
    <mergeCell ref="B58:B59"/>
    <mergeCell ref="C58:C59"/>
    <mergeCell ref="D58:D59"/>
    <mergeCell ref="E58:E59"/>
    <mergeCell ref="F58:F59"/>
    <mergeCell ref="G58:G60"/>
    <mergeCell ref="I58:I60"/>
    <mergeCell ref="G61:G63"/>
    <mergeCell ref="I61:I63"/>
    <mergeCell ref="J61:J63"/>
    <mergeCell ref="L61:L63"/>
    <mergeCell ref="A61:A63"/>
    <mergeCell ref="B61:B63"/>
    <mergeCell ref="C61:C63"/>
    <mergeCell ref="D61:D63"/>
    <mergeCell ref="E61:E63"/>
    <mergeCell ref="F61:F63"/>
    <mergeCell ref="J58:J60"/>
    <mergeCell ref="K58:K60"/>
    <mergeCell ref="L58:L60"/>
    <mergeCell ref="M58:M59"/>
    <mergeCell ref="P58:P60"/>
    <mergeCell ref="Q54:Q57"/>
    <mergeCell ref="R54:R57"/>
    <mergeCell ref="S54:S57"/>
    <mergeCell ref="B55:B56"/>
    <mergeCell ref="C55:C56"/>
    <mergeCell ref="D55:D56"/>
    <mergeCell ref="E55:E56"/>
    <mergeCell ref="F55:F56"/>
    <mergeCell ref="H55:H56"/>
    <mergeCell ref="M55:M56"/>
    <mergeCell ref="Q58:Q60"/>
    <mergeCell ref="R58:R60"/>
    <mergeCell ref="S58:S60"/>
    <mergeCell ref="N58:N60"/>
    <mergeCell ref="O58:O60"/>
    <mergeCell ref="S48:S53"/>
    <mergeCell ref="H50:H51"/>
    <mergeCell ref="H52:H53"/>
    <mergeCell ref="A54:A57"/>
    <mergeCell ref="G54:G57"/>
    <mergeCell ref="I54:I57"/>
    <mergeCell ref="J54:J57"/>
    <mergeCell ref="K54:K57"/>
    <mergeCell ref="L54:L57"/>
    <mergeCell ref="N54:N57"/>
    <mergeCell ref="L48:L53"/>
    <mergeCell ref="N48:N53"/>
    <mergeCell ref="O48:O53"/>
    <mergeCell ref="P48:P53"/>
    <mergeCell ref="Q48:Q53"/>
    <mergeCell ref="R48:R53"/>
    <mergeCell ref="A48:A53"/>
    <mergeCell ref="G48:G53"/>
    <mergeCell ref="H48:H49"/>
    <mergeCell ref="I48:I53"/>
    <mergeCell ref="J48:J53"/>
    <mergeCell ref="K48:K53"/>
    <mergeCell ref="O54:O57"/>
    <mergeCell ref="P54:P57"/>
    <mergeCell ref="N43:N47"/>
    <mergeCell ref="O43:O47"/>
    <mergeCell ref="P43:P47"/>
    <mergeCell ref="Q43:Q47"/>
    <mergeCell ref="R43:R47"/>
    <mergeCell ref="S43:S47"/>
    <mergeCell ref="A43:A47"/>
    <mergeCell ref="G43:G47"/>
    <mergeCell ref="I43:I47"/>
    <mergeCell ref="J43:J47"/>
    <mergeCell ref="K43:K47"/>
    <mergeCell ref="L43:L47"/>
    <mergeCell ref="H44:H45"/>
    <mergeCell ref="H46:H47"/>
    <mergeCell ref="Q40:Q42"/>
    <mergeCell ref="R40:R42"/>
    <mergeCell ref="S40:S42"/>
    <mergeCell ref="G40:G42"/>
    <mergeCell ref="I40:I42"/>
    <mergeCell ref="J40:J42"/>
    <mergeCell ref="K40:K42"/>
    <mergeCell ref="L40:L42"/>
    <mergeCell ref="M40:M42"/>
    <mergeCell ref="A40:A42"/>
    <mergeCell ref="B40:B42"/>
    <mergeCell ref="C40:C42"/>
    <mergeCell ref="D40:D42"/>
    <mergeCell ref="E40:E42"/>
    <mergeCell ref="F40:F42"/>
    <mergeCell ref="Q36:Q39"/>
    <mergeCell ref="R36:R39"/>
    <mergeCell ref="S36:S39"/>
    <mergeCell ref="B38:B39"/>
    <mergeCell ref="C38:C39"/>
    <mergeCell ref="D38:D39"/>
    <mergeCell ref="E38:E39"/>
    <mergeCell ref="F38:F39"/>
    <mergeCell ref="M38:M39"/>
    <mergeCell ref="K36:K39"/>
    <mergeCell ref="L36:L39"/>
    <mergeCell ref="M36:M37"/>
    <mergeCell ref="N36:N39"/>
    <mergeCell ref="O36:O39"/>
    <mergeCell ref="P36:P39"/>
    <mergeCell ref="N40:N42"/>
    <mergeCell ref="O40:O42"/>
    <mergeCell ref="P40:P42"/>
    <mergeCell ref="A36:A39"/>
    <mergeCell ref="B36:B37"/>
    <mergeCell ref="C36:C37"/>
    <mergeCell ref="D36:D37"/>
    <mergeCell ref="E36:E37"/>
    <mergeCell ref="F36:F37"/>
    <mergeCell ref="G36:G39"/>
    <mergeCell ref="I36:I39"/>
    <mergeCell ref="J36:J39"/>
    <mergeCell ref="S32:S35"/>
    <mergeCell ref="L32:L35"/>
    <mergeCell ref="N32:N35"/>
    <mergeCell ref="O32:O35"/>
    <mergeCell ref="P32:P35"/>
    <mergeCell ref="Q32:Q35"/>
    <mergeCell ref="R32:R35"/>
    <mergeCell ref="Q28:Q31"/>
    <mergeCell ref="R28:R31"/>
    <mergeCell ref="S28:S31"/>
    <mergeCell ref="O26:O27"/>
    <mergeCell ref="P26:P27"/>
    <mergeCell ref="H30:H31"/>
    <mergeCell ref="A32:A35"/>
    <mergeCell ref="G32:G35"/>
    <mergeCell ref="I32:I35"/>
    <mergeCell ref="J32:J35"/>
    <mergeCell ref="K32:K35"/>
    <mergeCell ref="N28:N31"/>
    <mergeCell ref="O28:O31"/>
    <mergeCell ref="P28:P31"/>
    <mergeCell ref="A28:A31"/>
    <mergeCell ref="G28:G31"/>
    <mergeCell ref="H28:H29"/>
    <mergeCell ref="I28:I31"/>
    <mergeCell ref="J28:J31"/>
    <mergeCell ref="K28:K31"/>
    <mergeCell ref="L28:L31"/>
    <mergeCell ref="K26:K27"/>
    <mergeCell ref="L26:L27"/>
    <mergeCell ref="S24:S25"/>
    <mergeCell ref="A26:A27"/>
    <mergeCell ref="B26:B27"/>
    <mergeCell ref="C26:C27"/>
    <mergeCell ref="D26:D27"/>
    <mergeCell ref="E26:E27"/>
    <mergeCell ref="F26:F27"/>
    <mergeCell ref="G26:G27"/>
    <mergeCell ref="I26:I27"/>
    <mergeCell ref="J26:J27"/>
    <mergeCell ref="K24:K25"/>
    <mergeCell ref="M24:M25"/>
    <mergeCell ref="N24:N25"/>
    <mergeCell ref="O24:O25"/>
    <mergeCell ref="P24:P25"/>
    <mergeCell ref="Q24:Q25"/>
    <mergeCell ref="A24:A25"/>
    <mergeCell ref="B24:B25"/>
    <mergeCell ref="C24:C25"/>
    <mergeCell ref="Q26:Q27"/>
    <mergeCell ref="R26:R27"/>
    <mergeCell ref="S26:S27"/>
    <mergeCell ref="M26:M27"/>
    <mergeCell ref="N26:N27"/>
    <mergeCell ref="D24:D25"/>
    <mergeCell ref="E24:E25"/>
    <mergeCell ref="F24:F25"/>
    <mergeCell ref="G24:G25"/>
    <mergeCell ref="I24:I25"/>
    <mergeCell ref="J24:J25"/>
    <mergeCell ref="O19:O21"/>
    <mergeCell ref="P19:P21"/>
    <mergeCell ref="Q19:Q21"/>
    <mergeCell ref="G22:G23"/>
    <mergeCell ref="I22:I23"/>
    <mergeCell ref="J22:J23"/>
    <mergeCell ref="K22:K23"/>
    <mergeCell ref="L22:L23"/>
    <mergeCell ref="R19:R21"/>
    <mergeCell ref="S19:S21"/>
    <mergeCell ref="A22:A23"/>
    <mergeCell ref="B22:B23"/>
    <mergeCell ref="C22:C23"/>
    <mergeCell ref="D22:D23"/>
    <mergeCell ref="E22:E23"/>
    <mergeCell ref="I19:I21"/>
    <mergeCell ref="J19:J21"/>
    <mergeCell ref="K19:K21"/>
    <mergeCell ref="L19:L21"/>
    <mergeCell ref="M19:M21"/>
    <mergeCell ref="N19:N21"/>
    <mergeCell ref="S22:S23"/>
    <mergeCell ref="M22:M23"/>
    <mergeCell ref="N22:N23"/>
    <mergeCell ref="O22:O23"/>
    <mergeCell ref="P22:P23"/>
    <mergeCell ref="Q22:Q23"/>
    <mergeCell ref="R22:R23"/>
    <mergeCell ref="F22:F23"/>
    <mergeCell ref="F17:F18"/>
    <mergeCell ref="H17:H18"/>
    <mergeCell ref="M17:M18"/>
    <mergeCell ref="A19:A21"/>
    <mergeCell ref="B19:B21"/>
    <mergeCell ref="C19:C21"/>
    <mergeCell ref="D19:D21"/>
    <mergeCell ref="E19:E21"/>
    <mergeCell ref="F19:F21"/>
    <mergeCell ref="G19:G21"/>
    <mergeCell ref="A15:A18"/>
    <mergeCell ref="B15:B16"/>
    <mergeCell ref="C15:C16"/>
    <mergeCell ref="D15:D16"/>
    <mergeCell ref="E15:E16"/>
    <mergeCell ref="F15:F16"/>
    <mergeCell ref="B17:B18"/>
    <mergeCell ref="C17:C18"/>
    <mergeCell ref="D17:D18"/>
    <mergeCell ref="E17:E18"/>
    <mergeCell ref="N15:N18"/>
    <mergeCell ref="O15:O18"/>
    <mergeCell ref="P15:P18"/>
    <mergeCell ref="Q15:Q18"/>
    <mergeCell ref="R15:R18"/>
    <mergeCell ref="S15:S18"/>
    <mergeCell ref="G15:G18"/>
    <mergeCell ref="I15:I18"/>
    <mergeCell ref="J15:J18"/>
    <mergeCell ref="K15:K18"/>
    <mergeCell ref="L15:L18"/>
    <mergeCell ref="M15:M16"/>
    <mergeCell ref="M10:M11"/>
    <mergeCell ref="N10:N11"/>
    <mergeCell ref="S12:S14"/>
    <mergeCell ref="B13:B14"/>
    <mergeCell ref="C13:C14"/>
    <mergeCell ref="D13:D14"/>
    <mergeCell ref="E13:E14"/>
    <mergeCell ref="F13:F14"/>
    <mergeCell ref="M13:M14"/>
    <mergeCell ref="L12:L14"/>
    <mergeCell ref="N12:N14"/>
    <mergeCell ref="O12:O14"/>
    <mergeCell ref="P12:P14"/>
    <mergeCell ref="Q12:Q14"/>
    <mergeCell ref="R12:R14"/>
    <mergeCell ref="A12:A14"/>
    <mergeCell ref="G12:G14"/>
    <mergeCell ref="I12:I14"/>
    <mergeCell ref="J12:J14"/>
    <mergeCell ref="K12:K14"/>
    <mergeCell ref="I10:I11"/>
    <mergeCell ref="J10:J11"/>
    <mergeCell ref="K10:K11"/>
    <mergeCell ref="L10:L11"/>
    <mergeCell ref="L6:L7"/>
    <mergeCell ref="A6:A7"/>
    <mergeCell ref="B6:B7"/>
    <mergeCell ref="Q8:Q9"/>
    <mergeCell ref="R8:R9"/>
    <mergeCell ref="S8:S9"/>
    <mergeCell ref="A10:A11"/>
    <mergeCell ref="B10:B11"/>
    <mergeCell ref="C10:C11"/>
    <mergeCell ref="D10:D11"/>
    <mergeCell ref="E10:E11"/>
    <mergeCell ref="F10:F11"/>
    <mergeCell ref="G10:G11"/>
    <mergeCell ref="K8:K9"/>
    <mergeCell ref="L8:L9"/>
    <mergeCell ref="M8:M9"/>
    <mergeCell ref="N8:N9"/>
    <mergeCell ref="O8:O9"/>
    <mergeCell ref="P8:P9"/>
    <mergeCell ref="O10:O11"/>
    <mergeCell ref="P10:P11"/>
    <mergeCell ref="Q10:Q11"/>
    <mergeCell ref="R10:R11"/>
    <mergeCell ref="S10:S11"/>
    <mergeCell ref="A8:A9"/>
    <mergeCell ref="B8:B9"/>
    <mergeCell ref="C8:C9"/>
    <mergeCell ref="D8:D9"/>
    <mergeCell ref="E8:E9"/>
    <mergeCell ref="F8:F9"/>
    <mergeCell ref="G8:G9"/>
    <mergeCell ref="I8:I9"/>
    <mergeCell ref="J8:J9"/>
    <mergeCell ref="C6:C7"/>
    <mergeCell ref="D6:D7"/>
    <mergeCell ref="E6:E7"/>
    <mergeCell ref="F6:F7"/>
    <mergeCell ref="A2:S2"/>
    <mergeCell ref="A3:S3"/>
    <mergeCell ref="A4:G4"/>
    <mergeCell ref="H4:L4"/>
    <mergeCell ref="N4:S4"/>
    <mergeCell ref="A5:F5"/>
    <mergeCell ref="G5:O5"/>
    <mergeCell ref="P5:S5"/>
    <mergeCell ref="S6:S7"/>
    <mergeCell ref="M6:M7"/>
    <mergeCell ref="N6:N7"/>
    <mergeCell ref="O6:O7"/>
    <mergeCell ref="P6:P7"/>
    <mergeCell ref="Q6:Q7"/>
    <mergeCell ref="R6:R7"/>
    <mergeCell ref="G6:G7"/>
    <mergeCell ref="H6:H7"/>
    <mergeCell ref="I6:I7"/>
    <mergeCell ref="J6:J7"/>
    <mergeCell ref="K6:K7"/>
  </mergeCells>
  <pageMargins left="1.299212598425197" right="0.31496062992125984" top="0.74803149606299213" bottom="0.74803149606299213" header="0.31496062992125984" footer="0.31496062992125984"/>
  <pageSetup paperSize="5" scale="60" orientation="landscape" r:id="rId1"/>
  <headerFooter>
    <oddFoote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875"/>
  <sheetViews>
    <sheetView showGridLines="0" topLeftCell="C62" zoomScale="80" zoomScaleNormal="80" workbookViewId="0">
      <selection activeCell="O68" sqref="O68"/>
    </sheetView>
  </sheetViews>
  <sheetFormatPr baseColWidth="10" defaultColWidth="0" defaultRowHeight="12.75" zeroHeight="1" x14ac:dyDescent="0.25"/>
  <cols>
    <col min="1" max="1" width="23.140625" style="662" customWidth="1"/>
    <col min="2" max="2" width="35.28515625" style="558" customWidth="1"/>
    <col min="3" max="3" width="29" style="558" customWidth="1"/>
    <col min="4" max="4" width="14.5703125" style="558" customWidth="1"/>
    <col min="5" max="5" width="14.28515625" style="558" customWidth="1"/>
    <col min="6" max="6" width="13.28515625" style="663" customWidth="1"/>
    <col min="7" max="7" width="31.7109375" style="558" hidden="1" customWidth="1"/>
    <col min="8" max="8" width="31.7109375" style="648" hidden="1" customWidth="1"/>
    <col min="9" max="9" width="20.42578125" style="589" hidden="1" customWidth="1"/>
    <col min="10" max="10" width="18.85546875" style="589" hidden="1" customWidth="1"/>
    <col min="11" max="11" width="12.5703125" style="649" hidden="1" customWidth="1"/>
    <col min="12" max="12" width="27.7109375" style="650" customWidth="1"/>
    <col min="13" max="13" width="48.85546875" style="601" customWidth="1"/>
    <col min="14" max="14" width="16.28515625" style="651" customWidth="1"/>
    <col min="15" max="15" width="19.28515625" style="591" customWidth="1"/>
    <col min="16" max="16" width="22" style="591" customWidth="1"/>
    <col min="17" max="17" width="17.42578125" style="649" customWidth="1"/>
    <col min="18" max="18" width="17.28515625" style="588" customWidth="1"/>
    <col min="19" max="19" width="23.5703125" style="664" customWidth="1"/>
    <col min="20" max="20" width="10.7109375" style="603" customWidth="1"/>
    <col min="21" max="209" width="10.7109375" style="603" hidden="1" customWidth="1"/>
    <col min="210" max="16384" width="10.7109375" style="558" hidden="1"/>
  </cols>
  <sheetData>
    <row r="1" spans="1:209" s="557" customFormat="1" ht="20.45" customHeight="1" thickBot="1" x14ac:dyDescent="0.3">
      <c r="A1" s="595"/>
      <c r="B1" s="596"/>
      <c r="C1" s="596"/>
      <c r="D1" s="596"/>
      <c r="E1" s="596"/>
      <c r="F1" s="597"/>
      <c r="G1" s="596"/>
      <c r="H1" s="598"/>
      <c r="I1" s="599"/>
      <c r="J1" s="599"/>
      <c r="K1" s="600"/>
      <c r="L1" s="596"/>
      <c r="M1" s="601"/>
      <c r="N1" s="596"/>
      <c r="O1" s="602"/>
      <c r="P1" s="602"/>
      <c r="Q1" s="600"/>
      <c r="R1" s="595"/>
      <c r="S1" s="595"/>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603"/>
      <c r="BJ1" s="603"/>
      <c r="BK1" s="603"/>
      <c r="BL1" s="603"/>
      <c r="BM1" s="603"/>
      <c r="BN1" s="603"/>
      <c r="BO1" s="603"/>
      <c r="BP1" s="603"/>
      <c r="BQ1" s="603"/>
      <c r="BR1" s="603"/>
      <c r="BS1" s="603"/>
      <c r="BT1" s="603"/>
      <c r="BU1" s="603"/>
      <c r="BV1" s="603"/>
      <c r="BW1" s="603"/>
      <c r="BX1" s="603"/>
      <c r="BY1" s="603"/>
      <c r="BZ1" s="603"/>
      <c r="CA1" s="603"/>
      <c r="CB1" s="603"/>
      <c r="CC1" s="603"/>
      <c r="CD1" s="603"/>
      <c r="CE1" s="603"/>
      <c r="CF1" s="603"/>
      <c r="CG1" s="603"/>
      <c r="CH1" s="603"/>
      <c r="CI1" s="603"/>
      <c r="CJ1" s="603"/>
      <c r="CK1" s="603"/>
      <c r="CL1" s="603"/>
      <c r="CM1" s="603"/>
      <c r="CN1" s="603"/>
      <c r="CO1" s="603"/>
      <c r="CP1" s="603"/>
      <c r="CQ1" s="603"/>
      <c r="CR1" s="603"/>
      <c r="CS1" s="603"/>
      <c r="CT1" s="603"/>
      <c r="CU1" s="603"/>
      <c r="CV1" s="603"/>
      <c r="CW1" s="603"/>
      <c r="CX1" s="603"/>
      <c r="CY1" s="603"/>
      <c r="CZ1" s="603"/>
      <c r="DA1" s="603"/>
      <c r="DB1" s="603"/>
      <c r="DC1" s="603"/>
      <c r="DD1" s="603"/>
      <c r="DE1" s="603"/>
      <c r="DF1" s="603"/>
      <c r="DG1" s="603"/>
      <c r="DH1" s="603"/>
      <c r="DI1" s="603"/>
      <c r="DJ1" s="603"/>
      <c r="DK1" s="603"/>
      <c r="DL1" s="603"/>
      <c r="DM1" s="603"/>
      <c r="DN1" s="603"/>
      <c r="DO1" s="603"/>
      <c r="DP1" s="603"/>
      <c r="DQ1" s="603"/>
      <c r="DR1" s="603"/>
      <c r="DS1" s="603"/>
      <c r="DT1" s="603"/>
      <c r="DU1" s="603"/>
      <c r="DV1" s="603"/>
      <c r="DW1" s="603"/>
      <c r="DX1" s="603"/>
      <c r="DY1" s="603"/>
      <c r="DZ1" s="603"/>
      <c r="EA1" s="603"/>
      <c r="EB1" s="603"/>
      <c r="EC1" s="603"/>
      <c r="ED1" s="603"/>
      <c r="EE1" s="603"/>
      <c r="EF1" s="603"/>
      <c r="EG1" s="603"/>
      <c r="EH1" s="603"/>
      <c r="EI1" s="603"/>
      <c r="EJ1" s="603"/>
      <c r="EK1" s="603"/>
      <c r="EL1" s="603"/>
      <c r="EM1" s="603"/>
      <c r="EN1" s="603"/>
      <c r="EO1" s="603"/>
      <c r="EP1" s="603"/>
      <c r="EQ1" s="603"/>
      <c r="ER1" s="603"/>
      <c r="ES1" s="603"/>
      <c r="ET1" s="603"/>
      <c r="EU1" s="603"/>
      <c r="EV1" s="603"/>
      <c r="EW1" s="603"/>
      <c r="EX1" s="603"/>
      <c r="EY1" s="603"/>
      <c r="EZ1" s="603"/>
      <c r="FA1" s="603"/>
      <c r="FB1" s="603"/>
      <c r="FC1" s="603"/>
      <c r="FD1" s="603"/>
      <c r="FE1" s="603"/>
      <c r="FF1" s="603"/>
      <c r="FG1" s="603"/>
      <c r="FH1" s="603"/>
      <c r="FI1" s="603"/>
      <c r="FJ1" s="603"/>
      <c r="FK1" s="603"/>
      <c r="FL1" s="603"/>
      <c r="FM1" s="603"/>
      <c r="FN1" s="603"/>
      <c r="FO1" s="603"/>
      <c r="FP1" s="603"/>
      <c r="FQ1" s="603"/>
      <c r="FR1" s="603"/>
      <c r="FS1" s="603"/>
      <c r="FT1" s="603"/>
      <c r="FU1" s="603"/>
      <c r="FV1" s="603"/>
      <c r="FW1" s="603"/>
      <c r="FX1" s="603"/>
      <c r="FY1" s="603"/>
      <c r="FZ1" s="603"/>
      <c r="GA1" s="603"/>
      <c r="GB1" s="603"/>
      <c r="GC1" s="603"/>
      <c r="GD1" s="603"/>
      <c r="GE1" s="603"/>
      <c r="GF1" s="603"/>
      <c r="GG1" s="603"/>
      <c r="GH1" s="603"/>
      <c r="GI1" s="603"/>
      <c r="GJ1" s="603"/>
      <c r="GK1" s="603"/>
      <c r="GL1" s="603"/>
      <c r="GM1" s="603"/>
      <c r="GN1" s="603"/>
      <c r="GO1" s="603"/>
      <c r="GP1" s="603"/>
      <c r="GQ1" s="603"/>
      <c r="GR1" s="603"/>
      <c r="GS1" s="603"/>
      <c r="GT1" s="603"/>
      <c r="GU1" s="603"/>
      <c r="GV1" s="603"/>
      <c r="GW1" s="603"/>
      <c r="GX1" s="603"/>
      <c r="GY1" s="603"/>
      <c r="GZ1" s="603"/>
      <c r="HA1" s="603"/>
    </row>
    <row r="2" spans="1:209" s="605" customFormat="1" ht="13.5" thickBot="1" x14ac:dyDescent="0.3">
      <c r="A2" s="1034" t="s">
        <v>0</v>
      </c>
      <c r="B2" s="1035"/>
      <c r="C2" s="1035"/>
      <c r="D2" s="1035"/>
      <c r="E2" s="1035"/>
      <c r="F2" s="1035"/>
      <c r="G2" s="1035"/>
      <c r="H2" s="1035"/>
      <c r="I2" s="1035"/>
      <c r="J2" s="1035"/>
      <c r="K2" s="1035"/>
      <c r="L2" s="1035"/>
      <c r="M2" s="1035"/>
      <c r="N2" s="1035"/>
      <c r="O2" s="1035"/>
      <c r="P2" s="1035"/>
      <c r="Q2" s="1035"/>
      <c r="R2" s="1035"/>
      <c r="S2" s="1036"/>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4"/>
      <c r="DF2" s="604"/>
      <c r="DG2" s="604"/>
      <c r="DH2" s="604"/>
      <c r="DI2" s="604"/>
      <c r="DJ2" s="604"/>
      <c r="DK2" s="604"/>
      <c r="DL2" s="604"/>
      <c r="DM2" s="604"/>
      <c r="DN2" s="604"/>
      <c r="DO2" s="604"/>
      <c r="DP2" s="604"/>
      <c r="DQ2" s="604"/>
      <c r="DR2" s="604"/>
      <c r="DS2" s="604"/>
      <c r="DT2" s="604"/>
      <c r="DU2" s="604"/>
      <c r="DV2" s="604"/>
      <c r="DW2" s="604"/>
      <c r="DX2" s="604"/>
      <c r="DY2" s="604"/>
      <c r="DZ2" s="604"/>
      <c r="EA2" s="604"/>
      <c r="EB2" s="604"/>
      <c r="EC2" s="604"/>
      <c r="ED2" s="604"/>
      <c r="EE2" s="604"/>
      <c r="EF2" s="604"/>
      <c r="EG2" s="604"/>
      <c r="EH2" s="604"/>
      <c r="EI2" s="604"/>
      <c r="EJ2" s="604"/>
      <c r="EK2" s="604"/>
      <c r="EL2" s="604"/>
      <c r="EM2" s="604"/>
      <c r="EN2" s="604"/>
      <c r="EO2" s="604"/>
      <c r="EP2" s="604"/>
      <c r="EQ2" s="604"/>
      <c r="ER2" s="604"/>
      <c r="ES2" s="604"/>
      <c r="ET2" s="604"/>
      <c r="EU2" s="604"/>
      <c r="EV2" s="604"/>
      <c r="EW2" s="604"/>
      <c r="EX2" s="604"/>
      <c r="EY2" s="604"/>
      <c r="EZ2" s="604"/>
      <c r="FA2" s="604"/>
      <c r="FB2" s="604"/>
      <c r="FC2" s="604"/>
      <c r="FD2" s="604"/>
      <c r="FE2" s="604"/>
      <c r="FF2" s="604"/>
      <c r="FG2" s="604"/>
      <c r="FH2" s="604"/>
      <c r="FI2" s="604"/>
      <c r="FJ2" s="604"/>
      <c r="FK2" s="604"/>
      <c r="FL2" s="604"/>
      <c r="FM2" s="604"/>
      <c r="FN2" s="604"/>
      <c r="FO2" s="604"/>
      <c r="FP2" s="604"/>
      <c r="FQ2" s="604"/>
      <c r="FR2" s="604"/>
      <c r="FS2" s="604"/>
      <c r="FT2" s="604"/>
      <c r="FU2" s="604"/>
      <c r="FV2" s="604"/>
      <c r="FW2" s="604"/>
      <c r="FX2" s="604"/>
      <c r="FY2" s="604"/>
      <c r="FZ2" s="604"/>
      <c r="GA2" s="604"/>
      <c r="GB2" s="604"/>
      <c r="GC2" s="604"/>
      <c r="GD2" s="604"/>
      <c r="GE2" s="604"/>
      <c r="GF2" s="604"/>
      <c r="GG2" s="604"/>
      <c r="GH2" s="604"/>
      <c r="GI2" s="604"/>
      <c r="GJ2" s="604"/>
      <c r="GK2" s="604"/>
      <c r="GL2" s="604"/>
      <c r="GM2" s="604"/>
      <c r="GN2" s="604"/>
      <c r="GO2" s="604"/>
      <c r="GP2" s="604"/>
      <c r="GQ2" s="604"/>
      <c r="GR2" s="604"/>
      <c r="GS2" s="604"/>
      <c r="GT2" s="604"/>
      <c r="GU2" s="604"/>
      <c r="GV2" s="604"/>
      <c r="GW2" s="604"/>
      <c r="GX2" s="604"/>
      <c r="GY2" s="604"/>
      <c r="GZ2" s="604"/>
      <c r="HA2" s="604"/>
    </row>
    <row r="3" spans="1:209" s="588" customFormat="1" ht="13.5" thickBot="1" x14ac:dyDescent="0.3">
      <c r="A3" s="1034" t="s">
        <v>168</v>
      </c>
      <c r="B3" s="1035"/>
      <c r="C3" s="1035"/>
      <c r="D3" s="1035"/>
      <c r="E3" s="1035"/>
      <c r="F3" s="1035"/>
      <c r="G3" s="1035"/>
      <c r="H3" s="1035"/>
      <c r="I3" s="1035"/>
      <c r="J3" s="1035"/>
      <c r="K3" s="1035"/>
      <c r="L3" s="1035"/>
      <c r="M3" s="1035"/>
      <c r="N3" s="1035"/>
      <c r="O3" s="1035"/>
      <c r="P3" s="1035"/>
      <c r="Q3" s="1035"/>
      <c r="R3" s="1035"/>
      <c r="S3" s="1036"/>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4"/>
      <c r="ED3" s="604"/>
      <c r="EE3" s="604"/>
      <c r="EF3" s="604"/>
      <c r="EG3" s="604"/>
      <c r="EH3" s="604"/>
      <c r="EI3" s="604"/>
      <c r="EJ3" s="604"/>
      <c r="EK3" s="604"/>
      <c r="EL3" s="604"/>
      <c r="EM3" s="604"/>
      <c r="EN3" s="604"/>
      <c r="EO3" s="604"/>
      <c r="EP3" s="604"/>
      <c r="EQ3" s="604"/>
      <c r="ER3" s="604"/>
      <c r="ES3" s="604"/>
      <c r="ET3" s="604"/>
      <c r="EU3" s="604"/>
      <c r="EV3" s="604"/>
      <c r="EW3" s="604"/>
      <c r="EX3" s="604"/>
      <c r="EY3" s="604"/>
      <c r="EZ3" s="604"/>
      <c r="FA3" s="604"/>
      <c r="FB3" s="604"/>
      <c r="FC3" s="604"/>
      <c r="FD3" s="604"/>
      <c r="FE3" s="604"/>
      <c r="FF3" s="604"/>
      <c r="FG3" s="604"/>
      <c r="FH3" s="604"/>
      <c r="FI3" s="604"/>
      <c r="FJ3" s="604"/>
      <c r="FK3" s="604"/>
      <c r="FL3" s="604"/>
      <c r="FM3" s="604"/>
      <c r="FN3" s="604"/>
      <c r="FO3" s="604"/>
      <c r="FP3" s="604"/>
      <c r="FQ3" s="604"/>
      <c r="FR3" s="604"/>
      <c r="FS3" s="604"/>
      <c r="FT3" s="604"/>
      <c r="FU3" s="604"/>
      <c r="FV3" s="604"/>
      <c r="FW3" s="604"/>
      <c r="FX3" s="604"/>
      <c r="FY3" s="604"/>
      <c r="FZ3" s="604"/>
      <c r="GA3" s="604"/>
      <c r="GB3" s="604"/>
      <c r="GC3" s="604"/>
      <c r="GD3" s="604"/>
      <c r="GE3" s="604"/>
      <c r="GF3" s="604"/>
      <c r="GG3" s="604"/>
      <c r="GH3" s="604"/>
      <c r="GI3" s="604"/>
      <c r="GJ3" s="604"/>
      <c r="GK3" s="604"/>
      <c r="GL3" s="604"/>
      <c r="GM3" s="604"/>
      <c r="GN3" s="604"/>
      <c r="GO3" s="604"/>
      <c r="GP3" s="604"/>
      <c r="GQ3" s="604"/>
      <c r="GR3" s="604"/>
      <c r="GS3" s="604"/>
      <c r="GT3" s="604"/>
      <c r="GU3" s="604"/>
      <c r="GV3" s="604"/>
      <c r="GW3" s="604"/>
      <c r="GX3" s="604"/>
      <c r="GY3" s="604"/>
      <c r="GZ3" s="604"/>
      <c r="HA3" s="604"/>
    </row>
    <row r="4" spans="1:209" s="588" customFormat="1" ht="13.5" thickBot="1" x14ac:dyDescent="0.3">
      <c r="A4" s="1029" t="s">
        <v>169</v>
      </c>
      <c r="B4" s="1030"/>
      <c r="C4" s="1030"/>
      <c r="D4" s="1030"/>
      <c r="E4" s="1030"/>
      <c r="F4" s="1030"/>
      <c r="G4" s="1040" t="s">
        <v>1585</v>
      </c>
      <c r="H4" s="1041"/>
      <c r="I4" s="1042"/>
      <c r="J4" s="1040" t="s">
        <v>3</v>
      </c>
      <c r="K4" s="1041"/>
      <c r="L4" s="1042"/>
      <c r="M4" s="1029" t="s">
        <v>170</v>
      </c>
      <c r="N4" s="1030"/>
      <c r="O4" s="1030"/>
      <c r="P4" s="1030"/>
      <c r="Q4" s="1030"/>
      <c r="R4" s="1030"/>
      <c r="S4" s="1031"/>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4"/>
      <c r="ES4" s="604"/>
      <c r="ET4" s="604"/>
      <c r="EU4" s="604"/>
      <c r="EV4" s="604"/>
      <c r="EW4" s="604"/>
      <c r="EX4" s="604"/>
      <c r="EY4" s="604"/>
      <c r="EZ4" s="604"/>
      <c r="FA4" s="604"/>
      <c r="FB4" s="604"/>
      <c r="FC4" s="604"/>
      <c r="FD4" s="604"/>
      <c r="FE4" s="604"/>
      <c r="FF4" s="604"/>
      <c r="FG4" s="604"/>
      <c r="FH4" s="604"/>
      <c r="FI4" s="604"/>
      <c r="FJ4" s="604"/>
      <c r="FK4" s="604"/>
      <c r="FL4" s="604"/>
      <c r="FM4" s="604"/>
      <c r="FN4" s="604"/>
      <c r="FO4" s="604"/>
      <c r="FP4" s="604"/>
      <c r="FQ4" s="604"/>
      <c r="FR4" s="604"/>
      <c r="FS4" s="604"/>
      <c r="FT4" s="604"/>
      <c r="FU4" s="604"/>
      <c r="FV4" s="604"/>
      <c r="FW4" s="604"/>
      <c r="FX4" s="604"/>
      <c r="FY4" s="604"/>
      <c r="FZ4" s="604"/>
      <c r="GA4" s="604"/>
      <c r="GB4" s="604"/>
      <c r="GC4" s="604"/>
      <c r="GD4" s="604"/>
      <c r="GE4" s="604"/>
      <c r="GF4" s="604"/>
      <c r="GG4" s="604"/>
      <c r="GH4" s="604"/>
      <c r="GI4" s="604"/>
      <c r="GJ4" s="604"/>
      <c r="GK4" s="604"/>
      <c r="GL4" s="604"/>
      <c r="GM4" s="604"/>
      <c r="GN4" s="604"/>
      <c r="GO4" s="604"/>
      <c r="GP4" s="604"/>
      <c r="GQ4" s="604"/>
      <c r="GR4" s="604"/>
      <c r="GS4" s="604"/>
      <c r="GT4" s="604"/>
      <c r="GU4" s="604"/>
      <c r="GV4" s="604"/>
      <c r="GW4" s="604"/>
      <c r="GX4" s="604"/>
      <c r="GY4" s="604"/>
      <c r="GZ4" s="604"/>
      <c r="HA4" s="604"/>
    </row>
    <row r="5" spans="1:209" s="609" customFormat="1" ht="13.5" thickBot="1" x14ac:dyDescent="0.3">
      <c r="A5" s="810" t="s">
        <v>5</v>
      </c>
      <c r="B5" s="810"/>
      <c r="C5" s="810"/>
      <c r="D5" s="810"/>
      <c r="E5" s="606"/>
      <c r="F5" s="607"/>
      <c r="G5" s="1029" t="s">
        <v>6</v>
      </c>
      <c r="H5" s="1030"/>
      <c r="I5" s="1030"/>
      <c r="J5" s="1030"/>
      <c r="K5" s="1030"/>
      <c r="L5" s="1030"/>
      <c r="M5" s="1031"/>
      <c r="N5" s="1030"/>
      <c r="O5" s="1030"/>
      <c r="P5" s="1030"/>
      <c r="Q5" s="1030"/>
      <c r="R5" s="1030"/>
      <c r="S5" s="1031"/>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c r="CA5" s="608"/>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8"/>
      <c r="DH5" s="608"/>
      <c r="DI5" s="608"/>
      <c r="DJ5" s="608"/>
      <c r="DK5" s="608"/>
      <c r="DL5" s="608"/>
      <c r="DM5" s="608"/>
      <c r="DN5" s="608"/>
      <c r="DO5" s="608"/>
      <c r="DP5" s="608"/>
      <c r="DQ5" s="608"/>
      <c r="DR5" s="608"/>
      <c r="DS5" s="608"/>
      <c r="DT5" s="608"/>
      <c r="DU5" s="608"/>
      <c r="DV5" s="608"/>
      <c r="DW5" s="608"/>
      <c r="DX5" s="608"/>
      <c r="DY5" s="608"/>
      <c r="DZ5" s="608"/>
      <c r="EA5" s="608"/>
      <c r="EB5" s="608"/>
      <c r="EC5" s="608"/>
      <c r="ED5" s="608"/>
      <c r="EE5" s="608"/>
      <c r="EF5" s="608"/>
      <c r="EG5" s="608"/>
      <c r="EH5" s="608"/>
      <c r="EI5" s="608"/>
      <c r="EJ5" s="608"/>
      <c r="EK5" s="608"/>
      <c r="EL5" s="608"/>
      <c r="EM5" s="608"/>
      <c r="EN5" s="608"/>
      <c r="EO5" s="608"/>
      <c r="EP5" s="608"/>
      <c r="EQ5" s="608"/>
      <c r="ER5" s="608"/>
      <c r="ES5" s="608"/>
      <c r="ET5" s="608"/>
      <c r="EU5" s="608"/>
      <c r="EV5" s="608"/>
      <c r="EW5" s="608"/>
      <c r="EX5" s="608"/>
      <c r="EY5" s="608"/>
      <c r="EZ5" s="608"/>
      <c r="FA5" s="608"/>
      <c r="FB5" s="608"/>
      <c r="FC5" s="608"/>
      <c r="FD5" s="608"/>
      <c r="FE5" s="608"/>
      <c r="FF5" s="608"/>
      <c r="FG5" s="608"/>
      <c r="FH5" s="608"/>
      <c r="FI5" s="608"/>
      <c r="FJ5" s="608"/>
      <c r="FK5" s="608"/>
      <c r="FL5" s="608"/>
      <c r="FM5" s="608"/>
      <c r="FN5" s="608"/>
      <c r="FO5" s="608"/>
      <c r="FP5" s="608"/>
      <c r="FQ5" s="608"/>
      <c r="FR5" s="608"/>
      <c r="FS5" s="608"/>
      <c r="FT5" s="608"/>
      <c r="FU5" s="608"/>
      <c r="FV5" s="608"/>
      <c r="FW5" s="608"/>
      <c r="FX5" s="608"/>
      <c r="FY5" s="608"/>
      <c r="FZ5" s="608"/>
      <c r="GA5" s="608"/>
      <c r="GB5" s="608"/>
      <c r="GC5" s="608"/>
      <c r="GD5" s="608"/>
      <c r="GE5" s="608"/>
      <c r="GF5" s="608"/>
      <c r="GG5" s="608"/>
      <c r="GH5" s="608"/>
      <c r="GI5" s="608"/>
      <c r="GJ5" s="608"/>
      <c r="GK5" s="608"/>
      <c r="GL5" s="608"/>
      <c r="GM5" s="608"/>
      <c r="GN5" s="608"/>
      <c r="GO5" s="608"/>
      <c r="GP5" s="608"/>
      <c r="GQ5" s="608"/>
      <c r="GR5" s="608"/>
      <c r="GS5" s="608"/>
      <c r="GT5" s="608"/>
      <c r="GU5" s="608"/>
      <c r="GV5" s="608"/>
      <c r="GW5" s="608"/>
      <c r="GX5" s="608"/>
      <c r="GY5" s="608"/>
      <c r="GZ5" s="608"/>
      <c r="HA5" s="608"/>
    </row>
    <row r="6" spans="1:209" s="609" customFormat="1" ht="22.9" customHeight="1" thickBot="1" x14ac:dyDescent="0.3">
      <c r="A6" s="810" t="s">
        <v>68</v>
      </c>
      <c r="B6" s="810" t="s">
        <v>9</v>
      </c>
      <c r="C6" s="810" t="s">
        <v>10</v>
      </c>
      <c r="D6" s="810" t="s">
        <v>11</v>
      </c>
      <c r="E6" s="810" t="s">
        <v>171</v>
      </c>
      <c r="F6" s="1350" t="s">
        <v>172</v>
      </c>
      <c r="G6" s="810" t="s">
        <v>9</v>
      </c>
      <c r="H6" s="1145" t="s">
        <v>14</v>
      </c>
      <c r="I6" s="1351" t="s">
        <v>173</v>
      </c>
      <c r="J6" s="1351" t="s">
        <v>1658</v>
      </c>
      <c r="K6" s="1352" t="s">
        <v>175</v>
      </c>
      <c r="L6" s="1029" t="s">
        <v>18</v>
      </c>
      <c r="M6" s="1145" t="s">
        <v>19</v>
      </c>
      <c r="N6" s="1354" t="s">
        <v>176</v>
      </c>
      <c r="O6" s="1349" t="s">
        <v>177</v>
      </c>
      <c r="P6" s="1349" t="s">
        <v>178</v>
      </c>
      <c r="Q6" s="1350" t="s">
        <v>179</v>
      </c>
      <c r="R6" s="810" t="s">
        <v>24</v>
      </c>
      <c r="S6" s="810" t="s">
        <v>25</v>
      </c>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c r="CA6" s="608"/>
      <c r="CB6" s="608"/>
      <c r="CC6" s="608"/>
      <c r="CD6" s="608"/>
      <c r="CE6" s="608"/>
      <c r="CF6" s="608"/>
      <c r="CG6" s="608"/>
      <c r="CH6" s="608"/>
      <c r="CI6" s="608"/>
      <c r="CJ6" s="608"/>
      <c r="CK6" s="608"/>
      <c r="CL6" s="608"/>
      <c r="CM6" s="608"/>
      <c r="CN6" s="608"/>
      <c r="CO6" s="608"/>
      <c r="CP6" s="608"/>
      <c r="CQ6" s="608"/>
      <c r="CR6" s="608"/>
      <c r="CS6" s="608"/>
      <c r="CT6" s="608"/>
      <c r="CU6" s="608"/>
      <c r="CV6" s="608"/>
      <c r="CW6" s="608"/>
      <c r="CX6" s="608"/>
      <c r="CY6" s="608"/>
      <c r="CZ6" s="608"/>
      <c r="DA6" s="608"/>
      <c r="DB6" s="608"/>
      <c r="DC6" s="608"/>
      <c r="DD6" s="608"/>
      <c r="DE6" s="608"/>
      <c r="DF6" s="608"/>
      <c r="DG6" s="608"/>
      <c r="DH6" s="608"/>
      <c r="DI6" s="608"/>
      <c r="DJ6" s="608"/>
      <c r="DK6" s="608"/>
      <c r="DL6" s="608"/>
      <c r="DM6" s="608"/>
      <c r="DN6" s="608"/>
      <c r="DO6" s="608"/>
      <c r="DP6" s="608"/>
      <c r="DQ6" s="608"/>
      <c r="DR6" s="608"/>
      <c r="DS6" s="608"/>
      <c r="DT6" s="608"/>
      <c r="DU6" s="608"/>
      <c r="DV6" s="608"/>
      <c r="DW6" s="608"/>
      <c r="DX6" s="608"/>
      <c r="DY6" s="608"/>
      <c r="DZ6" s="608"/>
      <c r="EA6" s="608"/>
      <c r="EB6" s="608"/>
      <c r="EC6" s="608"/>
      <c r="ED6" s="608"/>
      <c r="EE6" s="608"/>
      <c r="EF6" s="608"/>
      <c r="EG6" s="608"/>
      <c r="EH6" s="608"/>
      <c r="EI6" s="608"/>
      <c r="EJ6" s="608"/>
      <c r="EK6" s="608"/>
      <c r="EL6" s="608"/>
      <c r="EM6" s="608"/>
      <c r="EN6" s="608"/>
      <c r="EO6" s="608"/>
      <c r="EP6" s="608"/>
      <c r="EQ6" s="608"/>
      <c r="ER6" s="608"/>
      <c r="ES6" s="608"/>
      <c r="ET6" s="608"/>
      <c r="EU6" s="608"/>
      <c r="EV6" s="608"/>
      <c r="EW6" s="608"/>
      <c r="EX6" s="608"/>
      <c r="EY6" s="608"/>
      <c r="EZ6" s="608"/>
      <c r="FA6" s="608"/>
      <c r="FB6" s="608"/>
      <c r="FC6" s="608"/>
      <c r="FD6" s="608"/>
      <c r="FE6" s="608"/>
      <c r="FF6" s="608"/>
      <c r="FG6" s="608"/>
      <c r="FH6" s="608"/>
      <c r="FI6" s="608"/>
      <c r="FJ6" s="608"/>
      <c r="FK6" s="608"/>
      <c r="FL6" s="608"/>
      <c r="FM6" s="608"/>
      <c r="FN6" s="608"/>
      <c r="FO6" s="608"/>
      <c r="FP6" s="608"/>
      <c r="FQ6" s="608"/>
      <c r="FR6" s="608"/>
      <c r="FS6" s="608"/>
      <c r="FT6" s="608"/>
      <c r="FU6" s="608"/>
      <c r="FV6" s="608"/>
      <c r="FW6" s="608"/>
      <c r="FX6" s="608"/>
      <c r="FY6" s="608"/>
      <c r="FZ6" s="608"/>
      <c r="GA6" s="608"/>
      <c r="GB6" s="608"/>
      <c r="GC6" s="608"/>
      <c r="GD6" s="608"/>
      <c r="GE6" s="608"/>
      <c r="GF6" s="608"/>
      <c r="GG6" s="608"/>
      <c r="GH6" s="608"/>
      <c r="GI6" s="608"/>
      <c r="GJ6" s="608"/>
      <c r="GK6" s="608"/>
      <c r="GL6" s="608"/>
      <c r="GM6" s="608"/>
      <c r="GN6" s="608"/>
      <c r="GO6" s="608"/>
      <c r="GP6" s="608"/>
      <c r="GQ6" s="608"/>
      <c r="GR6" s="608"/>
      <c r="GS6" s="608"/>
      <c r="GT6" s="608"/>
      <c r="GU6" s="608"/>
      <c r="GV6" s="608"/>
      <c r="GW6" s="608"/>
      <c r="GX6" s="608"/>
      <c r="GY6" s="608"/>
      <c r="GZ6" s="608"/>
      <c r="HA6" s="608"/>
    </row>
    <row r="7" spans="1:209" s="609" customFormat="1" ht="20.45" customHeight="1" thickBot="1" x14ac:dyDescent="0.3">
      <c r="A7" s="810"/>
      <c r="B7" s="810"/>
      <c r="C7" s="810"/>
      <c r="D7" s="810"/>
      <c r="E7" s="810"/>
      <c r="F7" s="1350"/>
      <c r="G7" s="810"/>
      <c r="H7" s="1146"/>
      <c r="I7" s="1351"/>
      <c r="J7" s="1351"/>
      <c r="K7" s="1353"/>
      <c r="L7" s="1029"/>
      <c r="M7" s="1146"/>
      <c r="N7" s="1355"/>
      <c r="O7" s="1349"/>
      <c r="P7" s="1349"/>
      <c r="Q7" s="1350"/>
      <c r="R7" s="810"/>
      <c r="S7" s="810"/>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608"/>
      <c r="BC7" s="608"/>
      <c r="BD7" s="608"/>
      <c r="BE7" s="608"/>
      <c r="BF7" s="608"/>
      <c r="BG7" s="608"/>
      <c r="BH7" s="608"/>
      <c r="BI7" s="608"/>
      <c r="BJ7" s="608"/>
      <c r="BK7" s="608"/>
      <c r="BL7" s="608"/>
      <c r="BM7" s="608"/>
      <c r="BN7" s="608"/>
      <c r="BO7" s="608"/>
      <c r="BP7" s="608"/>
      <c r="BQ7" s="608"/>
      <c r="BR7" s="608"/>
      <c r="BS7" s="608"/>
      <c r="BT7" s="608"/>
      <c r="BU7" s="608"/>
      <c r="BV7" s="608"/>
      <c r="BW7" s="608"/>
      <c r="BX7" s="608"/>
      <c r="BY7" s="608"/>
      <c r="BZ7" s="608"/>
      <c r="CA7" s="608"/>
      <c r="CB7" s="608"/>
      <c r="CC7" s="608"/>
      <c r="CD7" s="608"/>
      <c r="CE7" s="608"/>
      <c r="CF7" s="608"/>
      <c r="CG7" s="608"/>
      <c r="CH7" s="608"/>
      <c r="CI7" s="608"/>
      <c r="CJ7" s="608"/>
      <c r="CK7" s="608"/>
      <c r="CL7" s="608"/>
      <c r="CM7" s="608"/>
      <c r="CN7" s="608"/>
      <c r="CO7" s="608"/>
      <c r="CP7" s="608"/>
      <c r="CQ7" s="608"/>
      <c r="CR7" s="608"/>
      <c r="CS7" s="608"/>
      <c r="CT7" s="608"/>
      <c r="CU7" s="608"/>
      <c r="CV7" s="608"/>
      <c r="CW7" s="608"/>
      <c r="CX7" s="608"/>
      <c r="CY7" s="608"/>
      <c r="CZ7" s="608"/>
      <c r="DA7" s="608"/>
      <c r="DB7" s="608"/>
      <c r="DC7" s="608"/>
      <c r="DD7" s="608"/>
      <c r="DE7" s="608"/>
      <c r="DF7" s="608"/>
      <c r="DG7" s="608"/>
      <c r="DH7" s="608"/>
      <c r="DI7" s="608"/>
      <c r="DJ7" s="608"/>
      <c r="DK7" s="608"/>
      <c r="DL7" s="608"/>
      <c r="DM7" s="608"/>
      <c r="DN7" s="608"/>
      <c r="DO7" s="608"/>
      <c r="DP7" s="608"/>
      <c r="DQ7" s="608"/>
      <c r="DR7" s="608"/>
      <c r="DS7" s="608"/>
      <c r="DT7" s="608"/>
      <c r="DU7" s="608"/>
      <c r="DV7" s="608"/>
      <c r="DW7" s="608"/>
      <c r="DX7" s="608"/>
      <c r="DY7" s="608"/>
      <c r="DZ7" s="608"/>
      <c r="EA7" s="608"/>
      <c r="EB7" s="608"/>
      <c r="EC7" s="608"/>
      <c r="ED7" s="608"/>
      <c r="EE7" s="608"/>
      <c r="EF7" s="608"/>
      <c r="EG7" s="608"/>
      <c r="EH7" s="608"/>
      <c r="EI7" s="608"/>
      <c r="EJ7" s="608"/>
      <c r="EK7" s="608"/>
      <c r="EL7" s="608"/>
      <c r="EM7" s="608"/>
      <c r="EN7" s="608"/>
      <c r="EO7" s="608"/>
      <c r="EP7" s="608"/>
      <c r="EQ7" s="608"/>
      <c r="ER7" s="608"/>
      <c r="ES7" s="608"/>
      <c r="ET7" s="608"/>
      <c r="EU7" s="608"/>
      <c r="EV7" s="608"/>
      <c r="EW7" s="608"/>
      <c r="EX7" s="608"/>
      <c r="EY7" s="608"/>
      <c r="EZ7" s="608"/>
      <c r="FA7" s="608"/>
      <c r="FB7" s="608"/>
      <c r="FC7" s="608"/>
      <c r="FD7" s="608"/>
      <c r="FE7" s="608"/>
      <c r="FF7" s="608"/>
      <c r="FG7" s="608"/>
      <c r="FH7" s="608"/>
      <c r="FI7" s="608"/>
      <c r="FJ7" s="608"/>
      <c r="FK7" s="608"/>
      <c r="FL7" s="608"/>
      <c r="FM7" s="608"/>
      <c r="FN7" s="608"/>
      <c r="FO7" s="608"/>
      <c r="FP7" s="608"/>
      <c r="FQ7" s="608"/>
      <c r="FR7" s="608"/>
      <c r="FS7" s="608"/>
      <c r="FT7" s="608"/>
      <c r="FU7" s="608"/>
      <c r="FV7" s="608"/>
      <c r="FW7" s="608"/>
      <c r="FX7" s="608"/>
      <c r="FY7" s="608"/>
      <c r="FZ7" s="608"/>
      <c r="GA7" s="608"/>
      <c r="GB7" s="608"/>
      <c r="GC7" s="608"/>
      <c r="GD7" s="608"/>
      <c r="GE7" s="608"/>
      <c r="GF7" s="608"/>
      <c r="GG7" s="608"/>
      <c r="GH7" s="608"/>
      <c r="GI7" s="608"/>
      <c r="GJ7" s="608"/>
      <c r="GK7" s="608"/>
      <c r="GL7" s="608"/>
      <c r="GM7" s="608"/>
      <c r="GN7" s="608"/>
      <c r="GO7" s="608"/>
      <c r="GP7" s="608"/>
      <c r="GQ7" s="608"/>
      <c r="GR7" s="608"/>
      <c r="GS7" s="608"/>
      <c r="GT7" s="608"/>
      <c r="GU7" s="608"/>
      <c r="GV7" s="608"/>
      <c r="GW7" s="608"/>
      <c r="GX7" s="608"/>
      <c r="GY7" s="608"/>
      <c r="GZ7" s="608"/>
      <c r="HA7" s="608"/>
    </row>
    <row r="8" spans="1:209" ht="90.6" customHeight="1" x14ac:dyDescent="0.25">
      <c r="A8" s="1264" t="s">
        <v>180</v>
      </c>
      <c r="B8" s="610" t="s">
        <v>181</v>
      </c>
      <c r="C8" s="566" t="s">
        <v>182</v>
      </c>
      <c r="D8" s="613">
        <v>5</v>
      </c>
      <c r="E8" s="613">
        <v>7</v>
      </c>
      <c r="F8" s="612">
        <v>1</v>
      </c>
      <c r="G8" s="1266" t="s">
        <v>183</v>
      </c>
      <c r="H8" s="611" t="s">
        <v>99</v>
      </c>
      <c r="I8" s="1347">
        <v>208400000</v>
      </c>
      <c r="J8" s="1347">
        <v>208400000</v>
      </c>
      <c r="K8" s="1288">
        <f>J8/I8</f>
        <v>1</v>
      </c>
      <c r="L8" s="1348" t="s">
        <v>1672</v>
      </c>
      <c r="M8" s="566" t="s">
        <v>1661</v>
      </c>
      <c r="N8" s="1280">
        <v>22</v>
      </c>
      <c r="O8" s="1154">
        <v>208400000</v>
      </c>
      <c r="P8" s="1154">
        <v>208400000</v>
      </c>
      <c r="Q8" s="1269">
        <f>P8/O8</f>
        <v>1</v>
      </c>
      <c r="R8" s="1281" t="s">
        <v>33</v>
      </c>
      <c r="S8" s="1346" t="s">
        <v>184</v>
      </c>
    </row>
    <row r="9" spans="1:209" ht="63.6" customHeight="1" x14ac:dyDescent="0.25">
      <c r="A9" s="1264"/>
      <c r="B9" s="610" t="s">
        <v>185</v>
      </c>
      <c r="C9" s="566" t="s">
        <v>186</v>
      </c>
      <c r="D9" s="613">
        <v>1</v>
      </c>
      <c r="E9" s="614">
        <v>1</v>
      </c>
      <c r="F9" s="612">
        <v>1</v>
      </c>
      <c r="G9" s="1266"/>
      <c r="H9" s="615" t="s">
        <v>187</v>
      </c>
      <c r="I9" s="1301"/>
      <c r="J9" s="1301"/>
      <c r="K9" s="1288"/>
      <c r="L9" s="1348"/>
      <c r="M9" s="566" t="s">
        <v>1625</v>
      </c>
      <c r="N9" s="1280"/>
      <c r="O9" s="967"/>
      <c r="P9" s="967"/>
      <c r="Q9" s="1269"/>
      <c r="R9" s="1281"/>
      <c r="S9" s="1282"/>
    </row>
    <row r="10" spans="1:209" ht="57" customHeight="1" x14ac:dyDescent="0.25">
      <c r="A10" s="1264"/>
      <c r="B10" s="610" t="s">
        <v>188</v>
      </c>
      <c r="C10" s="566" t="s">
        <v>189</v>
      </c>
      <c r="D10" s="613">
        <v>1</v>
      </c>
      <c r="E10" s="614">
        <v>1</v>
      </c>
      <c r="F10" s="612">
        <v>1</v>
      </c>
      <c r="G10" s="1266"/>
      <c r="H10" s="615" t="s">
        <v>190</v>
      </c>
      <c r="I10" s="1301"/>
      <c r="J10" s="1301"/>
      <c r="K10" s="1288"/>
      <c r="L10" s="1348"/>
      <c r="M10" s="566" t="s">
        <v>191</v>
      </c>
      <c r="N10" s="1280"/>
      <c r="O10" s="967"/>
      <c r="P10" s="967"/>
      <c r="Q10" s="1269"/>
      <c r="R10" s="1281"/>
      <c r="S10" s="1282"/>
    </row>
    <row r="11" spans="1:209" ht="47.45" customHeight="1" x14ac:dyDescent="0.25">
      <c r="A11" s="1264"/>
      <c r="B11" s="610" t="s">
        <v>192</v>
      </c>
      <c r="C11" s="566" t="s">
        <v>193</v>
      </c>
      <c r="D11" s="623">
        <v>3</v>
      </c>
      <c r="E11" s="623">
        <v>4</v>
      </c>
      <c r="F11" s="612">
        <v>1</v>
      </c>
      <c r="G11" s="1266"/>
      <c r="H11" s="1274" t="s">
        <v>121</v>
      </c>
      <c r="I11" s="1301"/>
      <c r="J11" s="1301"/>
      <c r="K11" s="1288"/>
      <c r="L11" s="1348"/>
      <c r="M11" s="566" t="s">
        <v>194</v>
      </c>
      <c r="N11" s="1280"/>
      <c r="O11" s="967"/>
      <c r="P11" s="967"/>
      <c r="Q11" s="1269"/>
      <c r="R11" s="1281"/>
      <c r="S11" s="1282"/>
    </row>
    <row r="12" spans="1:209" ht="343.9" customHeight="1" x14ac:dyDescent="0.25">
      <c r="A12" s="1264"/>
      <c r="B12" s="610" t="s">
        <v>195</v>
      </c>
      <c r="C12" s="566" t="s">
        <v>196</v>
      </c>
      <c r="D12" s="623">
        <v>1</v>
      </c>
      <c r="E12" s="623">
        <v>1</v>
      </c>
      <c r="F12" s="612">
        <f>E12/D12</f>
        <v>1</v>
      </c>
      <c r="G12" s="1266"/>
      <c r="H12" s="1283"/>
      <c r="I12" s="1301"/>
      <c r="J12" s="1301"/>
      <c r="K12" s="1288"/>
      <c r="L12" s="1348"/>
      <c r="M12" s="566" t="s">
        <v>197</v>
      </c>
      <c r="N12" s="1280"/>
      <c r="O12" s="967"/>
      <c r="P12" s="967"/>
      <c r="Q12" s="1269"/>
      <c r="R12" s="1281"/>
      <c r="S12" s="1282"/>
    </row>
    <row r="13" spans="1:209" ht="64.150000000000006" customHeight="1" x14ac:dyDescent="0.25">
      <c r="A13" s="1264"/>
      <c r="B13" s="610" t="s">
        <v>198</v>
      </c>
      <c r="C13" s="566" t="s">
        <v>199</v>
      </c>
      <c r="D13" s="623">
        <v>2</v>
      </c>
      <c r="E13" s="623">
        <v>2</v>
      </c>
      <c r="F13" s="612">
        <v>1</v>
      </c>
      <c r="G13" s="1266"/>
      <c r="H13" s="1284"/>
      <c r="I13" s="1302"/>
      <c r="J13" s="1302"/>
      <c r="K13" s="1288"/>
      <c r="L13" s="1348"/>
      <c r="M13" s="566" t="s">
        <v>200</v>
      </c>
      <c r="N13" s="1280"/>
      <c r="O13" s="968"/>
      <c r="P13" s="968"/>
      <c r="Q13" s="1269"/>
      <c r="R13" s="1281"/>
      <c r="S13" s="1282"/>
    </row>
    <row r="14" spans="1:209" ht="409.6" customHeight="1" x14ac:dyDescent="0.25">
      <c r="A14" s="1264" t="s">
        <v>201</v>
      </c>
      <c r="B14" s="610" t="s">
        <v>202</v>
      </c>
      <c r="C14" s="566" t="s">
        <v>203</v>
      </c>
      <c r="D14" s="623">
        <v>1</v>
      </c>
      <c r="E14" s="614">
        <v>3</v>
      </c>
      <c r="F14" s="612">
        <v>1</v>
      </c>
      <c r="G14" s="1266" t="s">
        <v>204</v>
      </c>
      <c r="H14" s="616" t="s">
        <v>205</v>
      </c>
      <c r="I14" s="1342">
        <v>5653881703</v>
      </c>
      <c r="J14" s="1268">
        <v>5653881703</v>
      </c>
      <c r="K14" s="1345">
        <f>J14/I14</f>
        <v>1</v>
      </c>
      <c r="L14" s="1271" t="s">
        <v>206</v>
      </c>
      <c r="M14" s="610" t="s">
        <v>207</v>
      </c>
      <c r="N14" s="1280">
        <v>94</v>
      </c>
      <c r="O14" s="1330">
        <v>5653881703</v>
      </c>
      <c r="P14" s="1330">
        <v>5653881703</v>
      </c>
      <c r="Q14" s="1341">
        <f>P14/O14</f>
        <v>1</v>
      </c>
      <c r="R14" s="1281" t="s">
        <v>43</v>
      </c>
      <c r="S14" s="1282" t="s">
        <v>208</v>
      </c>
    </row>
    <row r="15" spans="1:209" ht="409.15" customHeight="1" x14ac:dyDescent="0.25">
      <c r="A15" s="1264"/>
      <c r="B15" s="610" t="s">
        <v>209</v>
      </c>
      <c r="C15" s="566" t="s">
        <v>210</v>
      </c>
      <c r="D15" s="623">
        <v>1</v>
      </c>
      <c r="E15" s="623">
        <v>1</v>
      </c>
      <c r="F15" s="612">
        <v>1</v>
      </c>
      <c r="G15" s="1266"/>
      <c r="H15" s="617" t="s">
        <v>211</v>
      </c>
      <c r="I15" s="1343"/>
      <c r="J15" s="1301"/>
      <c r="K15" s="1345"/>
      <c r="L15" s="1271"/>
      <c r="M15" s="610" t="s">
        <v>212</v>
      </c>
      <c r="N15" s="1280"/>
      <c r="O15" s="1331"/>
      <c r="P15" s="1331"/>
      <c r="Q15" s="1341"/>
      <c r="R15" s="1281"/>
      <c r="S15" s="1282"/>
    </row>
    <row r="16" spans="1:209" ht="314.45" customHeight="1" x14ac:dyDescent="0.25">
      <c r="A16" s="1264"/>
      <c r="B16" s="566" t="s">
        <v>213</v>
      </c>
      <c r="C16" s="566" t="s">
        <v>214</v>
      </c>
      <c r="D16" s="623">
        <v>2</v>
      </c>
      <c r="E16" s="623">
        <v>2</v>
      </c>
      <c r="F16" s="612">
        <v>1</v>
      </c>
      <c r="G16" s="1266"/>
      <c r="H16" s="616" t="s">
        <v>147</v>
      </c>
      <c r="I16" s="1344"/>
      <c r="J16" s="1301"/>
      <c r="K16" s="1345"/>
      <c r="L16" s="1271"/>
      <c r="M16" s="610" t="s">
        <v>215</v>
      </c>
      <c r="N16" s="1280"/>
      <c r="O16" s="1332"/>
      <c r="P16" s="1332"/>
      <c r="Q16" s="1341"/>
      <c r="R16" s="1281"/>
      <c r="S16" s="1282"/>
    </row>
    <row r="17" spans="1:19" ht="93.6" customHeight="1" x14ac:dyDescent="0.25">
      <c r="A17" s="1264" t="s">
        <v>216</v>
      </c>
      <c r="B17" s="610" t="s">
        <v>217</v>
      </c>
      <c r="C17" s="566" t="s">
        <v>218</v>
      </c>
      <c r="D17" s="1323">
        <v>100</v>
      </c>
      <c r="E17" s="1323">
        <v>100</v>
      </c>
      <c r="F17" s="612">
        <v>1</v>
      </c>
      <c r="G17" s="1266" t="s">
        <v>219</v>
      </c>
      <c r="H17" s="615" t="s">
        <v>190</v>
      </c>
      <c r="I17" s="1267">
        <v>75073320</v>
      </c>
      <c r="J17" s="1267">
        <v>75073320</v>
      </c>
      <c r="K17" s="1313">
        <f>+J17/I17</f>
        <v>1</v>
      </c>
      <c r="L17" s="1271" t="s">
        <v>220</v>
      </c>
      <c r="M17" s="610" t="s">
        <v>221</v>
      </c>
      <c r="N17" s="837">
        <v>7</v>
      </c>
      <c r="O17" s="966">
        <v>75073320</v>
      </c>
      <c r="P17" s="966">
        <v>75073320</v>
      </c>
      <c r="Q17" s="1269">
        <f>P17/O17</f>
        <v>1</v>
      </c>
      <c r="R17" s="1281" t="s">
        <v>43</v>
      </c>
      <c r="S17" s="1282" t="s">
        <v>208</v>
      </c>
    </row>
    <row r="18" spans="1:19" ht="61.15" customHeight="1" x14ac:dyDescent="0.25">
      <c r="A18" s="1264"/>
      <c r="B18" s="989" t="s">
        <v>222</v>
      </c>
      <c r="C18" s="1287" t="s">
        <v>223</v>
      </c>
      <c r="D18" s="1324"/>
      <c r="E18" s="1324"/>
      <c r="F18" s="1288">
        <v>1</v>
      </c>
      <c r="G18" s="1266"/>
      <c r="H18" s="619" t="s">
        <v>187</v>
      </c>
      <c r="I18" s="1267"/>
      <c r="J18" s="1267"/>
      <c r="K18" s="1313"/>
      <c r="L18" s="1271"/>
      <c r="M18" s="957" t="s">
        <v>224</v>
      </c>
      <c r="N18" s="806"/>
      <c r="O18" s="967"/>
      <c r="P18" s="967"/>
      <c r="Q18" s="1269"/>
      <c r="R18" s="1281"/>
      <c r="S18" s="1282"/>
    </row>
    <row r="19" spans="1:19" ht="61.15" customHeight="1" x14ac:dyDescent="0.25">
      <c r="A19" s="1264"/>
      <c r="B19" s="991"/>
      <c r="C19" s="1287"/>
      <c r="D19" s="1324"/>
      <c r="E19" s="1324"/>
      <c r="F19" s="1288"/>
      <c r="G19" s="1266"/>
      <c r="H19" s="619" t="s">
        <v>225</v>
      </c>
      <c r="I19" s="1267"/>
      <c r="J19" s="1267"/>
      <c r="K19" s="1313"/>
      <c r="L19" s="1271"/>
      <c r="M19" s="958"/>
      <c r="N19" s="806"/>
      <c r="O19" s="967"/>
      <c r="P19" s="967"/>
      <c r="Q19" s="1269"/>
      <c r="R19" s="1281"/>
      <c r="S19" s="1282"/>
    </row>
    <row r="20" spans="1:19" ht="53.45" customHeight="1" x14ac:dyDescent="0.25">
      <c r="A20" s="1264"/>
      <c r="B20" s="610" t="s">
        <v>226</v>
      </c>
      <c r="C20" s="566" t="s">
        <v>227</v>
      </c>
      <c r="D20" s="1325"/>
      <c r="E20" s="1325"/>
      <c r="F20" s="612">
        <v>1</v>
      </c>
      <c r="G20" s="1266"/>
      <c r="H20" s="615" t="s">
        <v>99</v>
      </c>
      <c r="I20" s="1267"/>
      <c r="J20" s="1267"/>
      <c r="K20" s="1313"/>
      <c r="L20" s="1271"/>
      <c r="M20" s="610" t="s">
        <v>228</v>
      </c>
      <c r="N20" s="807"/>
      <c r="O20" s="968"/>
      <c r="P20" s="968"/>
      <c r="Q20" s="1269"/>
      <c r="R20" s="1281"/>
      <c r="S20" s="1282"/>
    </row>
    <row r="21" spans="1:19" ht="293.45" customHeight="1" x14ac:dyDescent="0.25">
      <c r="A21" s="1265" t="s">
        <v>229</v>
      </c>
      <c r="B21" s="989" t="s">
        <v>230</v>
      </c>
      <c r="C21" s="837" t="s">
        <v>231</v>
      </c>
      <c r="D21" s="1323">
        <v>1</v>
      </c>
      <c r="E21" s="1323">
        <v>1</v>
      </c>
      <c r="F21" s="1292">
        <v>1</v>
      </c>
      <c r="G21" s="989" t="s">
        <v>232</v>
      </c>
      <c r="H21" s="1336" t="s">
        <v>99</v>
      </c>
      <c r="I21" s="1268">
        <v>92439970</v>
      </c>
      <c r="J21" s="1268">
        <v>92439970</v>
      </c>
      <c r="K21" s="1338">
        <f>+J21/I21</f>
        <v>1</v>
      </c>
      <c r="L21" s="989" t="s">
        <v>233</v>
      </c>
      <c r="M21" s="989" t="s">
        <v>1626</v>
      </c>
      <c r="N21" s="837">
        <v>11</v>
      </c>
      <c r="O21" s="1330">
        <v>92439970</v>
      </c>
      <c r="P21" s="1330">
        <v>92439970</v>
      </c>
      <c r="Q21" s="1270">
        <f>P21/O21</f>
        <v>1</v>
      </c>
      <c r="R21" s="994" t="s">
        <v>43</v>
      </c>
      <c r="S21" s="986" t="s">
        <v>208</v>
      </c>
    </row>
    <row r="22" spans="1:19" ht="293.45" customHeight="1" x14ac:dyDescent="0.25">
      <c r="A22" s="1334"/>
      <c r="B22" s="991"/>
      <c r="C22" s="807"/>
      <c r="D22" s="1324"/>
      <c r="E22" s="1324"/>
      <c r="F22" s="1294"/>
      <c r="G22" s="990"/>
      <c r="H22" s="1337"/>
      <c r="I22" s="1301"/>
      <c r="J22" s="1301"/>
      <c r="K22" s="1339"/>
      <c r="L22" s="990"/>
      <c r="M22" s="991"/>
      <c r="N22" s="806"/>
      <c r="O22" s="1331"/>
      <c r="P22" s="1331"/>
      <c r="Q22" s="1328"/>
      <c r="R22" s="995"/>
      <c r="S22" s="987"/>
    </row>
    <row r="23" spans="1:19" ht="34.9" customHeight="1" x14ac:dyDescent="0.25">
      <c r="A23" s="1334"/>
      <c r="B23" s="1266" t="s">
        <v>234</v>
      </c>
      <c r="C23" s="1287" t="s">
        <v>235</v>
      </c>
      <c r="D23" s="1324"/>
      <c r="E23" s="1324"/>
      <c r="F23" s="1288">
        <v>1</v>
      </c>
      <c r="G23" s="990"/>
      <c r="H23" s="616" t="s">
        <v>236</v>
      </c>
      <c r="I23" s="1301"/>
      <c r="J23" s="1301"/>
      <c r="K23" s="1339"/>
      <c r="L23" s="990"/>
      <c r="M23" s="989" t="s">
        <v>237</v>
      </c>
      <c r="N23" s="806"/>
      <c r="O23" s="1331"/>
      <c r="P23" s="1331"/>
      <c r="Q23" s="1328"/>
      <c r="R23" s="995"/>
      <c r="S23" s="987"/>
    </row>
    <row r="24" spans="1:19" ht="34.9" customHeight="1" x14ac:dyDescent="0.25">
      <c r="A24" s="1334"/>
      <c r="B24" s="1266"/>
      <c r="C24" s="1287"/>
      <c r="D24" s="1324"/>
      <c r="E24" s="1324"/>
      <c r="F24" s="1288"/>
      <c r="G24" s="990"/>
      <c r="H24" s="611" t="s">
        <v>225</v>
      </c>
      <c r="I24" s="1301"/>
      <c r="J24" s="1301"/>
      <c r="K24" s="1339"/>
      <c r="L24" s="990"/>
      <c r="M24" s="991"/>
      <c r="N24" s="806"/>
      <c r="O24" s="1331"/>
      <c r="P24" s="1331"/>
      <c r="Q24" s="1328"/>
      <c r="R24" s="995"/>
      <c r="S24" s="987"/>
    </row>
    <row r="25" spans="1:19" ht="177" customHeight="1" x14ac:dyDescent="0.25">
      <c r="A25" s="1335"/>
      <c r="B25" s="610" t="s">
        <v>238</v>
      </c>
      <c r="C25" s="566" t="s">
        <v>239</v>
      </c>
      <c r="D25" s="1325"/>
      <c r="E25" s="1325"/>
      <c r="F25" s="612">
        <v>1</v>
      </c>
      <c r="G25" s="991"/>
      <c r="H25" s="617" t="s">
        <v>147</v>
      </c>
      <c r="I25" s="1302"/>
      <c r="J25" s="1302"/>
      <c r="K25" s="1340"/>
      <c r="L25" s="991"/>
      <c r="M25" s="621" t="s">
        <v>240</v>
      </c>
      <c r="N25" s="807"/>
      <c r="O25" s="1332"/>
      <c r="P25" s="1332"/>
      <c r="Q25" s="1329"/>
      <c r="R25" s="996"/>
      <c r="S25" s="988"/>
    </row>
    <row r="26" spans="1:19" ht="326.45" customHeight="1" x14ac:dyDescent="0.25">
      <c r="A26" s="1264" t="s">
        <v>241</v>
      </c>
      <c r="B26" s="610" t="s">
        <v>242</v>
      </c>
      <c r="C26" s="566" t="s">
        <v>243</v>
      </c>
      <c r="D26" s="623">
        <v>3</v>
      </c>
      <c r="E26" s="623">
        <v>6</v>
      </c>
      <c r="F26" s="612">
        <v>1</v>
      </c>
      <c r="G26" s="1266" t="s">
        <v>244</v>
      </c>
      <c r="H26" s="617" t="s">
        <v>147</v>
      </c>
      <c r="I26" s="1268">
        <v>99499700</v>
      </c>
      <c r="J26" s="1267">
        <v>99499700</v>
      </c>
      <c r="K26" s="1288">
        <f>+J26/I26</f>
        <v>1</v>
      </c>
      <c r="L26" s="1271" t="s">
        <v>245</v>
      </c>
      <c r="M26" s="566" t="s">
        <v>246</v>
      </c>
      <c r="N26" s="1280">
        <v>7</v>
      </c>
      <c r="O26" s="966">
        <v>99499700</v>
      </c>
      <c r="P26" s="966">
        <v>99499700</v>
      </c>
      <c r="Q26" s="1333">
        <f>P26/O26</f>
        <v>1</v>
      </c>
      <c r="R26" s="1281" t="s">
        <v>43</v>
      </c>
      <c r="S26" s="1282" t="s">
        <v>208</v>
      </c>
    </row>
    <row r="27" spans="1:19" ht="241.9" customHeight="1" x14ac:dyDescent="0.25">
      <c r="A27" s="1264"/>
      <c r="B27" s="989" t="s">
        <v>247</v>
      </c>
      <c r="C27" s="957" t="s">
        <v>248</v>
      </c>
      <c r="D27" s="1323"/>
      <c r="E27" s="1323">
        <v>1</v>
      </c>
      <c r="F27" s="1292">
        <v>1</v>
      </c>
      <c r="G27" s="1266"/>
      <c r="H27" s="1326" t="s">
        <v>249</v>
      </c>
      <c r="I27" s="1301"/>
      <c r="J27" s="1267"/>
      <c r="K27" s="1288"/>
      <c r="L27" s="1271"/>
      <c r="M27" s="957" t="s">
        <v>1627</v>
      </c>
      <c r="N27" s="1280"/>
      <c r="O27" s="967"/>
      <c r="P27" s="967"/>
      <c r="Q27" s="1333"/>
      <c r="R27" s="1281"/>
      <c r="S27" s="1282"/>
    </row>
    <row r="28" spans="1:19" ht="241.9" customHeight="1" x14ac:dyDescent="0.25">
      <c r="A28" s="1264"/>
      <c r="B28" s="990"/>
      <c r="C28" s="965"/>
      <c r="D28" s="1324"/>
      <c r="E28" s="1324"/>
      <c r="F28" s="1293"/>
      <c r="G28" s="1266"/>
      <c r="H28" s="1327"/>
      <c r="I28" s="1301"/>
      <c r="J28" s="1267"/>
      <c r="K28" s="1288"/>
      <c r="L28" s="1271"/>
      <c r="M28" s="958"/>
      <c r="N28" s="1280"/>
      <c r="O28" s="967"/>
      <c r="P28" s="967"/>
      <c r="Q28" s="1333"/>
      <c r="R28" s="1281"/>
      <c r="S28" s="1282"/>
    </row>
    <row r="29" spans="1:19" ht="87.6" customHeight="1" x14ac:dyDescent="0.25">
      <c r="A29" s="1264"/>
      <c r="B29" s="991"/>
      <c r="C29" s="958"/>
      <c r="D29" s="1325"/>
      <c r="E29" s="1325"/>
      <c r="F29" s="1294"/>
      <c r="G29" s="1266"/>
      <c r="H29" s="617" t="s">
        <v>187</v>
      </c>
      <c r="I29" s="1301"/>
      <c r="J29" s="1267"/>
      <c r="K29" s="1288"/>
      <c r="L29" s="1271"/>
      <c r="M29" s="989" t="s">
        <v>250</v>
      </c>
      <c r="N29" s="1280"/>
      <c r="O29" s="967"/>
      <c r="P29" s="967"/>
      <c r="Q29" s="1333"/>
      <c r="R29" s="1281"/>
      <c r="S29" s="1282"/>
    </row>
    <row r="30" spans="1:19" ht="87.6" customHeight="1" x14ac:dyDescent="0.25">
      <c r="A30" s="1264"/>
      <c r="B30" s="610" t="s">
        <v>251</v>
      </c>
      <c r="C30" s="566" t="s">
        <v>144</v>
      </c>
      <c r="D30" s="623">
        <v>0.25</v>
      </c>
      <c r="E30" s="623">
        <v>0.5</v>
      </c>
      <c r="F30" s="612">
        <v>1</v>
      </c>
      <c r="G30" s="1266"/>
      <c r="H30" s="617" t="s">
        <v>225</v>
      </c>
      <c r="I30" s="1302"/>
      <c r="J30" s="1267"/>
      <c r="K30" s="1288"/>
      <c r="L30" s="1271"/>
      <c r="M30" s="991"/>
      <c r="N30" s="1280"/>
      <c r="O30" s="968"/>
      <c r="P30" s="968"/>
      <c r="Q30" s="1333"/>
      <c r="R30" s="1281"/>
      <c r="S30" s="1282"/>
    </row>
    <row r="31" spans="1:19" ht="33" customHeight="1" x14ac:dyDescent="0.25">
      <c r="A31" s="1310" t="s">
        <v>252</v>
      </c>
      <c r="B31" s="1266" t="s">
        <v>253</v>
      </c>
      <c r="C31" s="1287" t="s">
        <v>254</v>
      </c>
      <c r="D31" s="1322">
        <v>20</v>
      </c>
      <c r="E31" s="1322">
        <v>20</v>
      </c>
      <c r="F31" s="1288">
        <f>+E31/D31</f>
        <v>1</v>
      </c>
      <c r="G31" s="1266" t="s">
        <v>255</v>
      </c>
      <c r="H31" s="1308" t="s">
        <v>256</v>
      </c>
      <c r="I31" s="1267">
        <v>9900000</v>
      </c>
      <c r="J31" s="1267">
        <v>9900000</v>
      </c>
      <c r="K31" s="1288">
        <f>+J31/I31</f>
        <v>1</v>
      </c>
      <c r="L31" s="1271" t="s">
        <v>257</v>
      </c>
      <c r="M31" s="989" t="s">
        <v>258</v>
      </c>
      <c r="N31" s="837">
        <v>2</v>
      </c>
      <c r="O31" s="966">
        <v>9900000</v>
      </c>
      <c r="P31" s="966">
        <v>9900000</v>
      </c>
      <c r="Q31" s="1288">
        <f>P31/O31</f>
        <v>1</v>
      </c>
      <c r="R31" s="1281" t="s">
        <v>43</v>
      </c>
      <c r="S31" s="1282" t="s">
        <v>208</v>
      </c>
    </row>
    <row r="32" spans="1:19" ht="33" customHeight="1" x14ac:dyDescent="0.25">
      <c r="A32" s="1310"/>
      <c r="B32" s="1266"/>
      <c r="C32" s="1287"/>
      <c r="D32" s="1322"/>
      <c r="E32" s="1322"/>
      <c r="F32" s="1288"/>
      <c r="G32" s="1266"/>
      <c r="H32" s="1321"/>
      <c r="I32" s="1267"/>
      <c r="J32" s="1267"/>
      <c r="K32" s="1288"/>
      <c r="L32" s="1271"/>
      <c r="M32" s="991"/>
      <c r="N32" s="806"/>
      <c r="O32" s="967"/>
      <c r="P32" s="967"/>
      <c r="Q32" s="1288"/>
      <c r="R32" s="1281"/>
      <c r="S32" s="1282"/>
    </row>
    <row r="33" spans="1:19" ht="243.6" customHeight="1" x14ac:dyDescent="0.25">
      <c r="A33" s="1310"/>
      <c r="B33" s="566" t="s">
        <v>259</v>
      </c>
      <c r="C33" s="566" t="s">
        <v>260</v>
      </c>
      <c r="D33" s="622">
        <v>150</v>
      </c>
      <c r="E33" s="622">
        <v>150</v>
      </c>
      <c r="F33" s="612">
        <v>1</v>
      </c>
      <c r="G33" s="1266"/>
      <c r="H33" s="1309"/>
      <c r="I33" s="1267"/>
      <c r="J33" s="1267"/>
      <c r="K33" s="1288"/>
      <c r="L33" s="1271"/>
      <c r="M33" s="563" t="s">
        <v>261</v>
      </c>
      <c r="N33" s="807"/>
      <c r="O33" s="968"/>
      <c r="P33" s="968"/>
      <c r="Q33" s="1288"/>
      <c r="R33" s="1281"/>
      <c r="S33" s="1282"/>
    </row>
    <row r="34" spans="1:19" ht="38.450000000000003" customHeight="1" x14ac:dyDescent="0.25">
      <c r="A34" s="1310" t="s">
        <v>262</v>
      </c>
      <c r="B34" s="1287" t="s">
        <v>263</v>
      </c>
      <c r="C34" s="1287" t="s">
        <v>264</v>
      </c>
      <c r="D34" s="1280">
        <v>2</v>
      </c>
      <c r="E34" s="1280">
        <v>2</v>
      </c>
      <c r="F34" s="1314">
        <f>+E34/D34</f>
        <v>1</v>
      </c>
      <c r="G34" s="1266" t="s">
        <v>265</v>
      </c>
      <c r="H34" s="615" t="s">
        <v>256</v>
      </c>
      <c r="I34" s="1267">
        <v>17150000</v>
      </c>
      <c r="J34" s="1267">
        <v>17150000</v>
      </c>
      <c r="K34" s="1269">
        <f>+J34/I34</f>
        <v>1</v>
      </c>
      <c r="L34" s="1271" t="s">
        <v>266</v>
      </c>
      <c r="M34" s="989" t="s">
        <v>267</v>
      </c>
      <c r="N34" s="837">
        <v>2</v>
      </c>
      <c r="O34" s="1268">
        <v>17150000</v>
      </c>
      <c r="P34" s="1268">
        <v>17150000</v>
      </c>
      <c r="Q34" s="1288">
        <f>P34/O34</f>
        <v>1</v>
      </c>
      <c r="R34" s="1281" t="s">
        <v>43</v>
      </c>
      <c r="S34" s="1282" t="s">
        <v>208</v>
      </c>
    </row>
    <row r="35" spans="1:19" ht="38.450000000000003" customHeight="1" x14ac:dyDescent="0.25">
      <c r="A35" s="1310"/>
      <c r="B35" s="1287"/>
      <c r="C35" s="1287"/>
      <c r="D35" s="1280"/>
      <c r="E35" s="1280"/>
      <c r="F35" s="1314"/>
      <c r="G35" s="1266"/>
      <c r="H35" s="1308" t="s">
        <v>225</v>
      </c>
      <c r="I35" s="1267"/>
      <c r="J35" s="1267"/>
      <c r="K35" s="1269"/>
      <c r="L35" s="1271"/>
      <c r="M35" s="990"/>
      <c r="N35" s="806"/>
      <c r="O35" s="1301"/>
      <c r="P35" s="1301"/>
      <c r="Q35" s="1288"/>
      <c r="R35" s="1281"/>
      <c r="S35" s="1282"/>
    </row>
    <row r="36" spans="1:19" ht="38.450000000000003" customHeight="1" x14ac:dyDescent="0.25">
      <c r="A36" s="1310"/>
      <c r="B36" s="1287"/>
      <c r="C36" s="1287"/>
      <c r="D36" s="1280"/>
      <c r="E36" s="1280"/>
      <c r="F36" s="1314"/>
      <c r="G36" s="1266"/>
      <c r="H36" s="1309"/>
      <c r="I36" s="1267"/>
      <c r="J36" s="1267"/>
      <c r="K36" s="1269"/>
      <c r="L36" s="1271"/>
      <c r="M36" s="991"/>
      <c r="N36" s="807"/>
      <c r="O36" s="1302"/>
      <c r="P36" s="1302"/>
      <c r="Q36" s="1288"/>
      <c r="R36" s="1281"/>
      <c r="S36" s="1282"/>
    </row>
    <row r="37" spans="1:19" ht="189.6" customHeight="1" x14ac:dyDescent="0.25">
      <c r="A37" s="1310" t="s">
        <v>268</v>
      </c>
      <c r="B37" s="1287" t="s">
        <v>269</v>
      </c>
      <c r="C37" s="1287" t="s">
        <v>270</v>
      </c>
      <c r="D37" s="1318">
        <v>1</v>
      </c>
      <c r="E37" s="1320">
        <v>0.9</v>
      </c>
      <c r="F37" s="1314">
        <f>E37/D37</f>
        <v>0.9</v>
      </c>
      <c r="G37" s="1266" t="s">
        <v>271</v>
      </c>
      <c r="H37" s="615" t="s">
        <v>272</v>
      </c>
      <c r="I37" s="1267">
        <v>1201550856.46</v>
      </c>
      <c r="J37" s="1267">
        <v>1054895074</v>
      </c>
      <c r="K37" s="1269">
        <f>+J37/I37</f>
        <v>0.87794458996760549</v>
      </c>
      <c r="L37" s="1271" t="s">
        <v>273</v>
      </c>
      <c r="M37" s="1316" t="s">
        <v>1628</v>
      </c>
      <c r="N37" s="1280">
        <v>229</v>
      </c>
      <c r="O37" s="966">
        <v>1054895074</v>
      </c>
      <c r="P37" s="966">
        <v>1054895074</v>
      </c>
      <c r="Q37" s="1313">
        <f>P37/O37</f>
        <v>1</v>
      </c>
      <c r="R37" s="1281" t="s">
        <v>274</v>
      </c>
      <c r="S37" s="1282" t="s">
        <v>208</v>
      </c>
    </row>
    <row r="38" spans="1:19" ht="189.6" customHeight="1" x14ac:dyDescent="0.25">
      <c r="A38" s="1310"/>
      <c r="B38" s="1287"/>
      <c r="C38" s="1287"/>
      <c r="D38" s="1319"/>
      <c r="E38" s="1320"/>
      <c r="F38" s="1314"/>
      <c r="G38" s="1266"/>
      <c r="H38" s="615" t="s">
        <v>275</v>
      </c>
      <c r="I38" s="1267"/>
      <c r="J38" s="1267"/>
      <c r="K38" s="1269"/>
      <c r="L38" s="1271"/>
      <c r="M38" s="1317"/>
      <c r="N38" s="1280"/>
      <c r="O38" s="967"/>
      <c r="P38" s="967"/>
      <c r="Q38" s="1313"/>
      <c r="R38" s="1281"/>
      <c r="S38" s="1282"/>
    </row>
    <row r="39" spans="1:19" ht="177.6" customHeight="1" x14ac:dyDescent="0.25">
      <c r="A39" s="1310"/>
      <c r="B39" s="1287"/>
      <c r="C39" s="1287"/>
      <c r="D39" s="1319"/>
      <c r="E39" s="1320"/>
      <c r="F39" s="1314"/>
      <c r="G39" s="1266"/>
      <c r="H39" s="624" t="s">
        <v>225</v>
      </c>
      <c r="I39" s="1267"/>
      <c r="J39" s="1267"/>
      <c r="K39" s="1269"/>
      <c r="L39" s="1271"/>
      <c r="M39" s="1317"/>
      <c r="N39" s="1280"/>
      <c r="O39" s="967"/>
      <c r="P39" s="967"/>
      <c r="Q39" s="1313"/>
      <c r="R39" s="1281"/>
      <c r="S39" s="1282"/>
    </row>
    <row r="40" spans="1:19" ht="76.900000000000006" customHeight="1" x14ac:dyDescent="0.25">
      <c r="A40" s="1310" t="s">
        <v>276</v>
      </c>
      <c r="B40" s="1315" t="s">
        <v>277</v>
      </c>
      <c r="C40" s="1315" t="s">
        <v>278</v>
      </c>
      <c r="D40" s="1280">
        <v>1</v>
      </c>
      <c r="E40" s="1280">
        <v>4</v>
      </c>
      <c r="F40" s="1288">
        <v>1</v>
      </c>
      <c r="G40" s="1315" t="s">
        <v>279</v>
      </c>
      <c r="H40" s="615" t="s">
        <v>272</v>
      </c>
      <c r="I40" s="1267">
        <v>30283320</v>
      </c>
      <c r="J40" s="1267">
        <v>30283320</v>
      </c>
      <c r="K40" s="1269">
        <f>+J40/I40</f>
        <v>1</v>
      </c>
      <c r="L40" s="1271" t="s">
        <v>280</v>
      </c>
      <c r="M40" s="989" t="s">
        <v>281</v>
      </c>
      <c r="N40" s="837">
        <v>4</v>
      </c>
      <c r="O40" s="966">
        <v>30283320</v>
      </c>
      <c r="P40" s="966">
        <v>30283320</v>
      </c>
      <c r="Q40" s="1269">
        <f>P40/O40</f>
        <v>1</v>
      </c>
      <c r="R40" s="1281" t="s">
        <v>43</v>
      </c>
      <c r="S40" s="1282" t="s">
        <v>208</v>
      </c>
    </row>
    <row r="41" spans="1:19" ht="76.900000000000006" customHeight="1" x14ac:dyDescent="0.25">
      <c r="A41" s="1310"/>
      <c r="B41" s="1315"/>
      <c r="C41" s="1315"/>
      <c r="D41" s="1280"/>
      <c r="E41" s="1280"/>
      <c r="F41" s="1288"/>
      <c r="G41" s="1315"/>
      <c r="H41" s="1308" t="s">
        <v>211</v>
      </c>
      <c r="I41" s="1267"/>
      <c r="J41" s="1267"/>
      <c r="K41" s="1269"/>
      <c r="L41" s="1271"/>
      <c r="M41" s="990"/>
      <c r="N41" s="806"/>
      <c r="O41" s="967"/>
      <c r="P41" s="967"/>
      <c r="Q41" s="1269"/>
      <c r="R41" s="1281"/>
      <c r="S41" s="1282"/>
    </row>
    <row r="42" spans="1:19" ht="76.900000000000006" customHeight="1" x14ac:dyDescent="0.25">
      <c r="A42" s="1310"/>
      <c r="B42" s="1266"/>
      <c r="C42" s="1266"/>
      <c r="D42" s="1280"/>
      <c r="E42" s="1280"/>
      <c r="F42" s="1288"/>
      <c r="G42" s="1266"/>
      <c r="H42" s="1309"/>
      <c r="I42" s="1267"/>
      <c r="J42" s="1267"/>
      <c r="K42" s="1269"/>
      <c r="L42" s="1271"/>
      <c r="M42" s="991"/>
      <c r="N42" s="806"/>
      <c r="O42" s="968"/>
      <c r="P42" s="968"/>
      <c r="Q42" s="1269"/>
      <c r="R42" s="1281"/>
      <c r="S42" s="1282"/>
    </row>
    <row r="43" spans="1:19" ht="36" customHeight="1" x14ac:dyDescent="0.25">
      <c r="A43" s="1310" t="s">
        <v>282</v>
      </c>
      <c r="B43" s="1266" t="s">
        <v>283</v>
      </c>
      <c r="C43" s="1287" t="s">
        <v>284</v>
      </c>
      <c r="D43" s="1311">
        <v>0.7</v>
      </c>
      <c r="E43" s="1312">
        <v>2</v>
      </c>
      <c r="F43" s="1288">
        <v>1</v>
      </c>
      <c r="G43" s="1266" t="s">
        <v>285</v>
      </c>
      <c r="H43" s="615" t="s">
        <v>272</v>
      </c>
      <c r="I43" s="1267">
        <v>9766960</v>
      </c>
      <c r="J43" s="1267">
        <v>9766960</v>
      </c>
      <c r="K43" s="1288">
        <f>+J43/I43</f>
        <v>1</v>
      </c>
      <c r="L43" s="1271" t="s">
        <v>280</v>
      </c>
      <c r="M43" s="1266" t="s">
        <v>286</v>
      </c>
      <c r="N43" s="837">
        <v>3</v>
      </c>
      <c r="O43" s="966">
        <v>9766960</v>
      </c>
      <c r="P43" s="966">
        <v>9766960</v>
      </c>
      <c r="Q43" s="1269">
        <f>P43/O43</f>
        <v>1</v>
      </c>
      <c r="R43" s="1281" t="s">
        <v>43</v>
      </c>
      <c r="S43" s="1282" t="s">
        <v>208</v>
      </c>
    </row>
    <row r="44" spans="1:19" ht="36" customHeight="1" x14ac:dyDescent="0.25">
      <c r="A44" s="1310"/>
      <c r="B44" s="1266"/>
      <c r="C44" s="1287"/>
      <c r="D44" s="1311"/>
      <c r="E44" s="1312"/>
      <c r="F44" s="1288"/>
      <c r="G44" s="1266"/>
      <c r="H44" s="1308" t="s">
        <v>287</v>
      </c>
      <c r="I44" s="1267"/>
      <c r="J44" s="1267"/>
      <c r="K44" s="1288"/>
      <c r="L44" s="1271"/>
      <c r="M44" s="1266"/>
      <c r="N44" s="806"/>
      <c r="O44" s="967"/>
      <c r="P44" s="967"/>
      <c r="Q44" s="1269"/>
      <c r="R44" s="1281"/>
      <c r="S44" s="1282"/>
    </row>
    <row r="45" spans="1:19" ht="61.9" customHeight="1" x14ac:dyDescent="0.25">
      <c r="A45" s="1310"/>
      <c r="B45" s="566" t="s">
        <v>288</v>
      </c>
      <c r="C45" s="566" t="s">
        <v>289</v>
      </c>
      <c r="D45" s="613">
        <v>1</v>
      </c>
      <c r="E45" s="613">
        <v>1</v>
      </c>
      <c r="F45" s="612">
        <f>+E45/D45</f>
        <v>1</v>
      </c>
      <c r="G45" s="1266"/>
      <c r="H45" s="1309"/>
      <c r="I45" s="1267"/>
      <c r="J45" s="1267"/>
      <c r="K45" s="1288"/>
      <c r="L45" s="1271"/>
      <c r="M45" s="563" t="s">
        <v>290</v>
      </c>
      <c r="N45" s="807"/>
      <c r="O45" s="968"/>
      <c r="P45" s="968"/>
      <c r="Q45" s="1269"/>
      <c r="R45" s="1281"/>
      <c r="S45" s="1282"/>
    </row>
    <row r="46" spans="1:19" ht="156.6" customHeight="1" x14ac:dyDescent="0.25">
      <c r="A46" s="1310" t="s">
        <v>291</v>
      </c>
      <c r="B46" s="1287" t="s">
        <v>292</v>
      </c>
      <c r="C46" s="1287" t="s">
        <v>293</v>
      </c>
      <c r="D46" s="1280">
        <v>3</v>
      </c>
      <c r="E46" s="1280">
        <v>3</v>
      </c>
      <c r="F46" s="1288">
        <f>E46/D46</f>
        <v>1</v>
      </c>
      <c r="G46" s="1266" t="s">
        <v>294</v>
      </c>
      <c r="H46" s="611" t="s">
        <v>256</v>
      </c>
      <c r="I46" s="1268">
        <v>35659990</v>
      </c>
      <c r="J46" s="1307">
        <v>35659990</v>
      </c>
      <c r="K46" s="1288">
        <f>J46/I46</f>
        <v>1</v>
      </c>
      <c r="L46" s="1271" t="s">
        <v>295</v>
      </c>
      <c r="M46" s="989" t="s">
        <v>296</v>
      </c>
      <c r="N46" s="1280">
        <v>4</v>
      </c>
      <c r="O46" s="966">
        <v>35659990</v>
      </c>
      <c r="P46" s="966">
        <v>35659990</v>
      </c>
      <c r="Q46" s="1269">
        <f>P46/O46</f>
        <v>1</v>
      </c>
      <c r="R46" s="1281" t="s">
        <v>43</v>
      </c>
      <c r="S46" s="1282" t="s">
        <v>208</v>
      </c>
    </row>
    <row r="47" spans="1:19" ht="156.6" customHeight="1" x14ac:dyDescent="0.25">
      <c r="A47" s="1310"/>
      <c r="B47" s="1287"/>
      <c r="C47" s="1287"/>
      <c r="D47" s="1280"/>
      <c r="E47" s="1280"/>
      <c r="F47" s="1288"/>
      <c r="G47" s="1266"/>
      <c r="H47" s="611" t="s">
        <v>297</v>
      </c>
      <c r="I47" s="1301"/>
      <c r="J47" s="1307"/>
      <c r="K47" s="1288"/>
      <c r="L47" s="1271"/>
      <c r="M47" s="990"/>
      <c r="N47" s="1280"/>
      <c r="O47" s="967"/>
      <c r="P47" s="967"/>
      <c r="Q47" s="1269"/>
      <c r="R47" s="1281"/>
      <c r="S47" s="1282"/>
    </row>
    <row r="48" spans="1:19" ht="141" customHeight="1" x14ac:dyDescent="0.25">
      <c r="A48" s="1310"/>
      <c r="B48" s="1287"/>
      <c r="C48" s="1287"/>
      <c r="D48" s="1280"/>
      <c r="E48" s="1280"/>
      <c r="F48" s="1288"/>
      <c r="G48" s="1266"/>
      <c r="H48" s="611" t="s">
        <v>298</v>
      </c>
      <c r="I48" s="1302"/>
      <c r="J48" s="1307"/>
      <c r="K48" s="1288"/>
      <c r="L48" s="1271"/>
      <c r="M48" s="991"/>
      <c r="N48" s="1280"/>
      <c r="O48" s="968"/>
      <c r="P48" s="968"/>
      <c r="Q48" s="1269"/>
      <c r="R48" s="1281"/>
      <c r="S48" s="1282"/>
    </row>
    <row r="49" spans="1:19" ht="112.9" customHeight="1" x14ac:dyDescent="0.25">
      <c r="A49" s="1286" t="s">
        <v>299</v>
      </c>
      <c r="B49" s="1306" t="s">
        <v>300</v>
      </c>
      <c r="C49" s="1287" t="s">
        <v>301</v>
      </c>
      <c r="D49" s="1280">
        <v>3</v>
      </c>
      <c r="E49" s="1280">
        <v>3</v>
      </c>
      <c r="F49" s="1288">
        <v>1</v>
      </c>
      <c r="G49" s="1266" t="s">
        <v>302</v>
      </c>
      <c r="H49" s="611" t="s">
        <v>303</v>
      </c>
      <c r="I49" s="1267">
        <v>51493310</v>
      </c>
      <c r="J49" s="1267">
        <v>51493310</v>
      </c>
      <c r="K49" s="1269">
        <f>J49/I49</f>
        <v>1</v>
      </c>
      <c r="L49" s="1271" t="s">
        <v>304</v>
      </c>
      <c r="M49" s="1298" t="s">
        <v>305</v>
      </c>
      <c r="N49" s="1280">
        <v>4</v>
      </c>
      <c r="O49" s="966">
        <v>51493310</v>
      </c>
      <c r="P49" s="966">
        <v>51493310</v>
      </c>
      <c r="Q49" s="1269">
        <f>P49/O49</f>
        <v>1</v>
      </c>
      <c r="R49" s="1281" t="s">
        <v>306</v>
      </c>
      <c r="S49" s="1282" t="s">
        <v>208</v>
      </c>
    </row>
    <row r="50" spans="1:19" ht="112.9" customHeight="1" x14ac:dyDescent="0.25">
      <c r="A50" s="1286"/>
      <c r="B50" s="1306"/>
      <c r="C50" s="1287"/>
      <c r="D50" s="1280"/>
      <c r="E50" s="1280"/>
      <c r="F50" s="1288"/>
      <c r="G50" s="1266"/>
      <c r="H50" s="1295" t="s">
        <v>225</v>
      </c>
      <c r="I50" s="1267"/>
      <c r="J50" s="1267"/>
      <c r="K50" s="1269"/>
      <c r="L50" s="1271"/>
      <c r="M50" s="1299"/>
      <c r="N50" s="1280"/>
      <c r="O50" s="967"/>
      <c r="P50" s="967"/>
      <c r="Q50" s="1269"/>
      <c r="R50" s="1281"/>
      <c r="S50" s="1282"/>
    </row>
    <row r="51" spans="1:19" ht="112.9" customHeight="1" x14ac:dyDescent="0.25">
      <c r="A51" s="1286"/>
      <c r="B51" s="1306"/>
      <c r="C51" s="1287"/>
      <c r="D51" s="1280"/>
      <c r="E51" s="1280"/>
      <c r="F51" s="1288"/>
      <c r="G51" s="1266"/>
      <c r="H51" s="1296"/>
      <c r="I51" s="1267"/>
      <c r="J51" s="1267"/>
      <c r="K51" s="1269"/>
      <c r="L51" s="1271"/>
      <c r="M51" s="1299"/>
      <c r="N51" s="1280"/>
      <c r="O51" s="967"/>
      <c r="P51" s="967"/>
      <c r="Q51" s="1269"/>
      <c r="R51" s="1281"/>
      <c r="S51" s="1282"/>
    </row>
    <row r="52" spans="1:19" ht="112.9" customHeight="1" x14ac:dyDescent="0.25">
      <c r="A52" s="1286"/>
      <c r="B52" s="1306"/>
      <c r="C52" s="1287"/>
      <c r="D52" s="1280"/>
      <c r="E52" s="1280"/>
      <c r="F52" s="1288"/>
      <c r="G52" s="1266"/>
      <c r="H52" s="1297"/>
      <c r="I52" s="1267"/>
      <c r="J52" s="1267"/>
      <c r="K52" s="1269"/>
      <c r="L52" s="1271"/>
      <c r="M52" s="1300"/>
      <c r="N52" s="1280"/>
      <c r="O52" s="968"/>
      <c r="P52" s="968"/>
      <c r="Q52" s="1269"/>
      <c r="R52" s="1281"/>
      <c r="S52" s="1282"/>
    </row>
    <row r="53" spans="1:19" ht="184.15" customHeight="1" x14ac:dyDescent="0.25">
      <c r="A53" s="1289" t="s">
        <v>307</v>
      </c>
      <c r="B53" s="610" t="s">
        <v>308</v>
      </c>
      <c r="C53" s="566" t="s">
        <v>309</v>
      </c>
      <c r="D53" s="613">
        <v>1</v>
      </c>
      <c r="E53" s="613">
        <v>1</v>
      </c>
      <c r="F53" s="612">
        <v>1</v>
      </c>
      <c r="G53" s="1266" t="s">
        <v>310</v>
      </c>
      <c r="H53" s="1274" t="s">
        <v>225</v>
      </c>
      <c r="I53" s="1268">
        <v>44919978</v>
      </c>
      <c r="J53" s="1268">
        <v>44919978</v>
      </c>
      <c r="K53" s="1269">
        <f>J53/I53</f>
        <v>1</v>
      </c>
      <c r="L53" s="1271" t="s">
        <v>311</v>
      </c>
      <c r="M53" s="989" t="s">
        <v>1629</v>
      </c>
      <c r="N53" s="837">
        <v>4</v>
      </c>
      <c r="O53" s="1303">
        <v>44919978</v>
      </c>
      <c r="P53" s="1303">
        <v>44919978</v>
      </c>
      <c r="Q53" s="1269">
        <f>P53/O53</f>
        <v>1</v>
      </c>
      <c r="R53" s="1281" t="s">
        <v>43</v>
      </c>
      <c r="S53" s="1282" t="s">
        <v>208</v>
      </c>
    </row>
    <row r="54" spans="1:19" ht="184.15" customHeight="1" x14ac:dyDescent="0.25">
      <c r="A54" s="1290"/>
      <c r="B54" s="957" t="s">
        <v>312</v>
      </c>
      <c r="C54" s="957" t="s">
        <v>313</v>
      </c>
      <c r="D54" s="837">
        <v>0.3</v>
      </c>
      <c r="E54" s="837">
        <v>0.3</v>
      </c>
      <c r="F54" s="1292">
        <v>1</v>
      </c>
      <c r="G54" s="1266"/>
      <c r="H54" s="1284"/>
      <c r="I54" s="1301"/>
      <c r="J54" s="1301"/>
      <c r="K54" s="1269"/>
      <c r="L54" s="1271"/>
      <c r="M54" s="991"/>
      <c r="N54" s="806"/>
      <c r="O54" s="1304"/>
      <c r="P54" s="1304"/>
      <c r="Q54" s="1269"/>
      <c r="R54" s="1281"/>
      <c r="S54" s="1282"/>
    </row>
    <row r="55" spans="1:19" ht="39" customHeight="1" x14ac:dyDescent="0.25">
      <c r="A55" s="1290"/>
      <c r="B55" s="965"/>
      <c r="C55" s="965" t="s">
        <v>313</v>
      </c>
      <c r="D55" s="806"/>
      <c r="E55" s="806"/>
      <c r="F55" s="1293"/>
      <c r="G55" s="1266"/>
      <c r="H55" s="1274" t="s">
        <v>147</v>
      </c>
      <c r="I55" s="1301"/>
      <c r="J55" s="1301"/>
      <c r="K55" s="1269"/>
      <c r="L55" s="1271"/>
      <c r="M55" s="989" t="s">
        <v>314</v>
      </c>
      <c r="N55" s="806"/>
      <c r="O55" s="1304"/>
      <c r="P55" s="1304"/>
      <c r="Q55" s="1269"/>
      <c r="R55" s="1281"/>
      <c r="S55" s="1282"/>
    </row>
    <row r="56" spans="1:19" ht="39" customHeight="1" x14ac:dyDescent="0.25">
      <c r="A56" s="1291"/>
      <c r="B56" s="958"/>
      <c r="C56" s="958"/>
      <c r="D56" s="807"/>
      <c r="E56" s="807"/>
      <c r="F56" s="1294"/>
      <c r="G56" s="1266"/>
      <c r="H56" s="1284"/>
      <c r="I56" s="1302"/>
      <c r="J56" s="1302"/>
      <c r="K56" s="1269"/>
      <c r="L56" s="1271"/>
      <c r="M56" s="991"/>
      <c r="N56" s="807"/>
      <c r="O56" s="1305"/>
      <c r="P56" s="1305"/>
      <c r="Q56" s="1269"/>
      <c r="R56" s="1281"/>
      <c r="S56" s="1282"/>
    </row>
    <row r="57" spans="1:19" ht="45.6" customHeight="1" x14ac:dyDescent="0.25">
      <c r="A57" s="1286" t="s">
        <v>315</v>
      </c>
      <c r="B57" s="1287" t="s">
        <v>316</v>
      </c>
      <c r="C57" s="1287" t="s">
        <v>317</v>
      </c>
      <c r="D57" s="1280">
        <v>1</v>
      </c>
      <c r="E57" s="1280">
        <v>1</v>
      </c>
      <c r="F57" s="1288">
        <f>+E57/D57</f>
        <v>1</v>
      </c>
      <c r="G57" s="1266" t="s">
        <v>318</v>
      </c>
      <c r="H57" s="616" t="s">
        <v>256</v>
      </c>
      <c r="I57" s="1267">
        <v>16899990</v>
      </c>
      <c r="J57" s="1267">
        <v>16899990</v>
      </c>
      <c r="K57" s="1269">
        <f>J57/I57</f>
        <v>1</v>
      </c>
      <c r="L57" s="1271" t="s">
        <v>319</v>
      </c>
      <c r="M57" s="989" t="s">
        <v>1630</v>
      </c>
      <c r="N57" s="1280">
        <v>2</v>
      </c>
      <c r="O57" s="966">
        <v>16899990</v>
      </c>
      <c r="P57" s="966">
        <v>16899990</v>
      </c>
      <c r="Q57" s="1269">
        <f>P57/O57</f>
        <v>1</v>
      </c>
      <c r="R57" s="1281" t="s">
        <v>43</v>
      </c>
      <c r="S57" s="1282" t="s">
        <v>208</v>
      </c>
    </row>
    <row r="58" spans="1:19" ht="45.6" customHeight="1" x14ac:dyDescent="0.25">
      <c r="A58" s="1286"/>
      <c r="B58" s="1287"/>
      <c r="C58" s="1287"/>
      <c r="D58" s="1280"/>
      <c r="E58" s="1280"/>
      <c r="F58" s="1288"/>
      <c r="G58" s="1266"/>
      <c r="H58" s="1274" t="s">
        <v>190</v>
      </c>
      <c r="I58" s="1267"/>
      <c r="J58" s="1267"/>
      <c r="K58" s="1269"/>
      <c r="L58" s="1271"/>
      <c r="M58" s="990"/>
      <c r="N58" s="1280"/>
      <c r="O58" s="967"/>
      <c r="P58" s="967"/>
      <c r="Q58" s="1269"/>
      <c r="R58" s="1281"/>
      <c r="S58" s="1282"/>
    </row>
    <row r="59" spans="1:19" ht="45.6" customHeight="1" x14ac:dyDescent="0.25">
      <c r="A59" s="1286"/>
      <c r="B59" s="1287"/>
      <c r="C59" s="1287"/>
      <c r="D59" s="1280"/>
      <c r="E59" s="1280"/>
      <c r="F59" s="1288"/>
      <c r="G59" s="1266"/>
      <c r="H59" s="1283"/>
      <c r="I59" s="1267"/>
      <c r="J59" s="1267"/>
      <c r="K59" s="1269"/>
      <c r="L59" s="1271"/>
      <c r="M59" s="990"/>
      <c r="N59" s="1280"/>
      <c r="O59" s="967"/>
      <c r="P59" s="967"/>
      <c r="Q59" s="1269"/>
      <c r="R59" s="1281"/>
      <c r="S59" s="1282"/>
    </row>
    <row r="60" spans="1:19" ht="45.6" customHeight="1" x14ac:dyDescent="0.25">
      <c r="A60" s="1286"/>
      <c r="B60" s="1287"/>
      <c r="C60" s="1287"/>
      <c r="D60" s="1280"/>
      <c r="E60" s="1280"/>
      <c r="F60" s="1288"/>
      <c r="G60" s="1266"/>
      <c r="H60" s="1284"/>
      <c r="I60" s="1267"/>
      <c r="J60" s="1267"/>
      <c r="K60" s="1269"/>
      <c r="L60" s="1271"/>
      <c r="M60" s="991"/>
      <c r="N60" s="1280"/>
      <c r="O60" s="968"/>
      <c r="P60" s="968"/>
      <c r="Q60" s="1269"/>
      <c r="R60" s="1281"/>
      <c r="S60" s="1282"/>
    </row>
    <row r="61" spans="1:19" ht="137.44999999999999" customHeight="1" x14ac:dyDescent="0.25">
      <c r="A61" s="1264" t="s">
        <v>320</v>
      </c>
      <c r="B61" s="610" t="s">
        <v>321</v>
      </c>
      <c r="C61" s="566" t="s">
        <v>322</v>
      </c>
      <c r="D61" s="314">
        <v>5.2</v>
      </c>
      <c r="E61" s="613">
        <v>4.8</v>
      </c>
      <c r="F61" s="612">
        <f>+E61/D61</f>
        <v>0.92307692307692302</v>
      </c>
      <c r="G61" s="1266" t="s">
        <v>323</v>
      </c>
      <c r="H61" s="617" t="s">
        <v>324</v>
      </c>
      <c r="I61" s="1267">
        <v>61393290</v>
      </c>
      <c r="J61" s="1267">
        <v>61393290</v>
      </c>
      <c r="K61" s="1269">
        <f>J61/I61</f>
        <v>1</v>
      </c>
      <c r="L61" s="1271" t="s">
        <v>325</v>
      </c>
      <c r="M61" s="566" t="s">
        <v>326</v>
      </c>
      <c r="N61" s="1280">
        <v>8</v>
      </c>
      <c r="O61" s="966">
        <v>61393290</v>
      </c>
      <c r="P61" s="966">
        <v>61393290</v>
      </c>
      <c r="Q61" s="1269">
        <f>P61/O61</f>
        <v>1</v>
      </c>
      <c r="R61" s="1281" t="s">
        <v>43</v>
      </c>
      <c r="S61" s="1282" t="s">
        <v>208</v>
      </c>
    </row>
    <row r="62" spans="1:19" ht="95.45" customHeight="1" x14ac:dyDescent="0.25">
      <c r="A62" s="1264"/>
      <c r="B62" s="610" t="s">
        <v>327</v>
      </c>
      <c r="C62" s="566" t="s">
        <v>328</v>
      </c>
      <c r="D62" s="314">
        <v>0.3</v>
      </c>
      <c r="E62" s="613">
        <v>0.3</v>
      </c>
      <c r="F62" s="612">
        <f>+E62/D62</f>
        <v>1</v>
      </c>
      <c r="G62" s="1266"/>
      <c r="H62" s="617" t="s">
        <v>298</v>
      </c>
      <c r="I62" s="1267"/>
      <c r="J62" s="1267"/>
      <c r="K62" s="1269"/>
      <c r="L62" s="1271"/>
      <c r="M62" s="566" t="s">
        <v>329</v>
      </c>
      <c r="N62" s="1280"/>
      <c r="O62" s="967"/>
      <c r="P62" s="967"/>
      <c r="Q62" s="1269"/>
      <c r="R62" s="1281"/>
      <c r="S62" s="1282"/>
    </row>
    <row r="63" spans="1:19" ht="120" customHeight="1" x14ac:dyDescent="0.25">
      <c r="A63" s="1264"/>
      <c r="B63" s="610" t="s">
        <v>330</v>
      </c>
      <c r="C63" s="566" t="s">
        <v>331</v>
      </c>
      <c r="D63" s="314">
        <v>3.6</v>
      </c>
      <c r="E63" s="314">
        <v>3.6</v>
      </c>
      <c r="F63" s="612">
        <f>+E63/D63</f>
        <v>1</v>
      </c>
      <c r="G63" s="1266"/>
      <c r="H63" s="1273" t="s">
        <v>332</v>
      </c>
      <c r="I63" s="1267"/>
      <c r="J63" s="1267"/>
      <c r="K63" s="1269"/>
      <c r="L63" s="1271"/>
      <c r="M63" s="566" t="s">
        <v>333</v>
      </c>
      <c r="N63" s="1280"/>
      <c r="O63" s="967"/>
      <c r="P63" s="967"/>
      <c r="Q63" s="1269"/>
      <c r="R63" s="1281"/>
      <c r="S63" s="1282"/>
    </row>
    <row r="64" spans="1:19" ht="135" customHeight="1" thickBot="1" x14ac:dyDescent="0.3">
      <c r="A64" s="1265"/>
      <c r="B64" s="572" t="s">
        <v>334</v>
      </c>
      <c r="C64" s="572" t="s">
        <v>335</v>
      </c>
      <c r="D64" s="573">
        <v>0</v>
      </c>
      <c r="E64" s="573">
        <v>0</v>
      </c>
      <c r="F64" s="620">
        <v>1</v>
      </c>
      <c r="G64" s="989"/>
      <c r="H64" s="1274"/>
      <c r="I64" s="1268"/>
      <c r="J64" s="1268"/>
      <c r="K64" s="1270"/>
      <c r="L64" s="1272"/>
      <c r="M64" s="572" t="s">
        <v>336</v>
      </c>
      <c r="N64" s="837"/>
      <c r="O64" s="967"/>
      <c r="P64" s="967"/>
      <c r="Q64" s="1270"/>
      <c r="R64" s="994"/>
      <c r="S64" s="1285"/>
    </row>
    <row r="65" spans="1:209" ht="13.5" thickBot="1" x14ac:dyDescent="0.3">
      <c r="A65" s="1275" t="s">
        <v>61</v>
      </c>
      <c r="B65" s="1276"/>
      <c r="C65" s="625"/>
      <c r="D65" s="625"/>
      <c r="E65" s="577"/>
      <c r="F65" s="626">
        <f>AVERAGE(F8:F64)</f>
        <v>0.99479638009049776</v>
      </c>
      <c r="G65" s="627"/>
      <c r="H65" s="628"/>
      <c r="I65" s="629">
        <f>I8+I14+I17+I21+I26+I31+I34+I37+I40+I43+I46+I49+I53+I57+I61</f>
        <v>7608312387.46</v>
      </c>
      <c r="J65" s="629">
        <f>J8+J14+J17+J21+J26+J31+J34+J37+J40+J43+J46+J49+J53+J57+J61</f>
        <v>7461656605</v>
      </c>
      <c r="K65" s="630">
        <f>J65/I65</f>
        <v>0.98072426906369958</v>
      </c>
      <c r="L65" s="631"/>
      <c r="M65" s="632"/>
      <c r="N65" s="633">
        <f>SUM(N8:N64)</f>
        <v>403</v>
      </c>
      <c r="O65" s="634">
        <f>O8+O14+O17+O21+O26+O31+O34+O37+O40+O43+O46+O49+O53+O57+O61</f>
        <v>7461656605</v>
      </c>
      <c r="P65" s="634">
        <f>P8+P14+P17+P21+P26+P31+P34+P37+P40+P43+P46+P49+P53+P57+P61</f>
        <v>7461656605</v>
      </c>
      <c r="Q65" s="635">
        <f>P65/O65</f>
        <v>1</v>
      </c>
      <c r="R65" s="636"/>
      <c r="S65" s="636"/>
    </row>
    <row r="66" spans="1:209" s="645" customFormat="1" x14ac:dyDescent="0.25">
      <c r="A66" s="950" t="s">
        <v>62</v>
      </c>
      <c r="B66" s="1277"/>
      <c r="C66" s="1278"/>
      <c r="D66" s="1279"/>
      <c r="E66" s="637"/>
      <c r="F66" s="638"/>
      <c r="G66" s="557"/>
      <c r="H66" s="639"/>
      <c r="I66" s="585"/>
      <c r="J66" s="585"/>
      <c r="K66" s="640"/>
      <c r="L66" s="641"/>
      <c r="M66" s="642"/>
      <c r="N66" s="643"/>
      <c r="O66" s="644"/>
      <c r="P66" s="644"/>
      <c r="Q66" s="640"/>
      <c r="R66" s="584"/>
      <c r="S66" s="605"/>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3"/>
      <c r="AY66" s="603"/>
      <c r="AZ66" s="603"/>
      <c r="BA66" s="603"/>
      <c r="BB66" s="603"/>
      <c r="BC66" s="603"/>
      <c r="BD66" s="603"/>
      <c r="BE66" s="603"/>
      <c r="BF66" s="603"/>
      <c r="BG66" s="603"/>
      <c r="BH66" s="603"/>
      <c r="BI66" s="603"/>
      <c r="BJ66" s="603"/>
      <c r="BK66" s="603"/>
      <c r="BL66" s="603"/>
      <c r="BM66" s="603"/>
      <c r="BN66" s="603"/>
      <c r="BO66" s="603"/>
      <c r="BP66" s="603"/>
      <c r="BQ66" s="603"/>
      <c r="BR66" s="603"/>
      <c r="BS66" s="603"/>
      <c r="BT66" s="603"/>
      <c r="BU66" s="603"/>
      <c r="BV66" s="603"/>
      <c r="BW66" s="603"/>
      <c r="BX66" s="603"/>
      <c r="BY66" s="603"/>
      <c r="BZ66" s="603"/>
      <c r="CA66" s="603"/>
      <c r="CB66" s="603"/>
      <c r="CC66" s="603"/>
      <c r="CD66" s="603"/>
      <c r="CE66" s="603"/>
      <c r="CF66" s="603"/>
      <c r="CG66" s="603"/>
      <c r="CH66" s="603"/>
      <c r="CI66" s="603"/>
      <c r="CJ66" s="603"/>
      <c r="CK66" s="603"/>
      <c r="CL66" s="603"/>
      <c r="CM66" s="603"/>
      <c r="CN66" s="603"/>
      <c r="CO66" s="603"/>
      <c r="CP66" s="603"/>
      <c r="CQ66" s="603"/>
      <c r="CR66" s="603"/>
      <c r="CS66" s="603"/>
      <c r="CT66" s="603"/>
      <c r="CU66" s="603"/>
      <c r="CV66" s="603"/>
      <c r="CW66" s="603"/>
      <c r="CX66" s="603"/>
      <c r="CY66" s="603"/>
      <c r="CZ66" s="603"/>
      <c r="DA66" s="603"/>
      <c r="DB66" s="603"/>
      <c r="DC66" s="603"/>
      <c r="DD66" s="603"/>
      <c r="DE66" s="603"/>
      <c r="DF66" s="603"/>
      <c r="DG66" s="603"/>
      <c r="DH66" s="603"/>
      <c r="DI66" s="603"/>
      <c r="DJ66" s="603"/>
      <c r="DK66" s="603"/>
      <c r="DL66" s="603"/>
      <c r="DM66" s="603"/>
      <c r="DN66" s="603"/>
      <c r="DO66" s="603"/>
      <c r="DP66" s="603"/>
      <c r="DQ66" s="603"/>
      <c r="DR66" s="603"/>
      <c r="DS66" s="603"/>
      <c r="DT66" s="603"/>
      <c r="DU66" s="603"/>
      <c r="DV66" s="603"/>
      <c r="DW66" s="603"/>
      <c r="DX66" s="603"/>
      <c r="DY66" s="603"/>
      <c r="DZ66" s="603"/>
      <c r="EA66" s="603"/>
      <c r="EB66" s="603"/>
      <c r="EC66" s="603"/>
      <c r="ED66" s="603"/>
      <c r="EE66" s="603"/>
      <c r="EF66" s="603"/>
      <c r="EG66" s="603"/>
      <c r="EH66" s="603"/>
      <c r="EI66" s="603"/>
      <c r="EJ66" s="603"/>
      <c r="EK66" s="603"/>
      <c r="EL66" s="603"/>
      <c r="EM66" s="603"/>
      <c r="EN66" s="603"/>
      <c r="EO66" s="603"/>
      <c r="EP66" s="603"/>
      <c r="EQ66" s="603"/>
      <c r="ER66" s="603"/>
      <c r="ES66" s="603"/>
      <c r="ET66" s="603"/>
      <c r="EU66" s="603"/>
      <c r="EV66" s="603"/>
      <c r="EW66" s="603"/>
      <c r="EX66" s="603"/>
      <c r="EY66" s="603"/>
      <c r="EZ66" s="603"/>
      <c r="FA66" s="603"/>
      <c r="FB66" s="603"/>
      <c r="FC66" s="603"/>
      <c r="FD66" s="603"/>
      <c r="FE66" s="603"/>
      <c r="FF66" s="603"/>
      <c r="FG66" s="603"/>
      <c r="FH66" s="603"/>
      <c r="FI66" s="603"/>
      <c r="FJ66" s="603"/>
      <c r="FK66" s="603"/>
      <c r="FL66" s="603"/>
      <c r="FM66" s="603"/>
      <c r="FN66" s="603"/>
      <c r="FO66" s="603"/>
      <c r="FP66" s="603"/>
      <c r="FQ66" s="603"/>
      <c r="FR66" s="603"/>
      <c r="FS66" s="603"/>
      <c r="FT66" s="603"/>
      <c r="FU66" s="603"/>
      <c r="FV66" s="603"/>
      <c r="FW66" s="603"/>
      <c r="FX66" s="603"/>
      <c r="FY66" s="603"/>
      <c r="FZ66" s="603"/>
      <c r="GA66" s="603"/>
      <c r="GB66" s="603"/>
      <c r="GC66" s="603"/>
      <c r="GD66" s="603"/>
      <c r="GE66" s="603"/>
      <c r="GF66" s="603"/>
      <c r="GG66" s="603"/>
      <c r="GH66" s="603"/>
      <c r="GI66" s="603"/>
      <c r="GJ66" s="603"/>
      <c r="GK66" s="603"/>
      <c r="GL66" s="603"/>
      <c r="GM66" s="603"/>
      <c r="GN66" s="603"/>
      <c r="GO66" s="603"/>
      <c r="GP66" s="603"/>
      <c r="GQ66" s="603"/>
      <c r="GR66" s="603"/>
      <c r="GS66" s="603"/>
      <c r="GT66" s="603"/>
      <c r="GU66" s="603"/>
      <c r="GV66" s="603"/>
      <c r="GW66" s="603"/>
      <c r="GX66" s="603"/>
      <c r="GY66" s="603"/>
      <c r="GZ66" s="603"/>
      <c r="HA66" s="603"/>
    </row>
    <row r="67" spans="1:209" s="603" customFormat="1" x14ac:dyDescent="0.25">
      <c r="A67" s="945" t="s">
        <v>337</v>
      </c>
      <c r="B67" s="1183"/>
      <c r="C67" s="945" t="s">
        <v>559</v>
      </c>
      <c r="D67" s="946"/>
      <c r="E67" s="646"/>
      <c r="F67" s="647"/>
      <c r="G67" s="558"/>
      <c r="H67" s="648"/>
      <c r="I67" s="589"/>
      <c r="J67" s="589"/>
      <c r="K67" s="649"/>
      <c r="L67" s="650"/>
      <c r="M67" s="601"/>
      <c r="N67" s="651"/>
      <c r="O67" s="652"/>
      <c r="P67" s="652"/>
      <c r="Q67" s="649"/>
      <c r="R67" s="588"/>
      <c r="S67" s="588"/>
    </row>
    <row r="68" spans="1:209" s="1576" customFormat="1" x14ac:dyDescent="0.25">
      <c r="A68" s="945" t="s">
        <v>64</v>
      </c>
      <c r="B68" s="1183"/>
      <c r="C68" s="945" t="s">
        <v>208</v>
      </c>
      <c r="D68" s="946"/>
      <c r="E68" s="1570"/>
      <c r="F68" s="1571"/>
      <c r="G68" s="1572"/>
      <c r="H68" s="1572"/>
      <c r="I68" s="1573"/>
      <c r="J68" s="1573"/>
      <c r="K68" s="1572"/>
      <c r="L68" s="699"/>
      <c r="M68" s="1574"/>
      <c r="N68" s="1575"/>
      <c r="O68" s="779"/>
      <c r="P68" s="770"/>
      <c r="Q68" s="777"/>
      <c r="R68" s="776"/>
      <c r="S68" s="776"/>
    </row>
    <row r="69" spans="1:209" s="603" customFormat="1" hidden="1" x14ac:dyDescent="0.25">
      <c r="A69" s="604"/>
      <c r="F69" s="653"/>
      <c r="H69" s="654"/>
      <c r="I69" s="655"/>
      <c r="J69" s="655"/>
      <c r="K69" s="656"/>
      <c r="M69" s="657"/>
      <c r="O69" s="658"/>
      <c r="P69" s="658"/>
      <c r="Q69" s="656"/>
      <c r="R69" s="604"/>
      <c r="S69" s="781"/>
    </row>
    <row r="70" spans="1:209" s="603" customFormat="1" hidden="1" x14ac:dyDescent="0.25">
      <c r="A70" s="604"/>
      <c r="F70" s="653"/>
      <c r="H70" s="654"/>
      <c r="I70" s="655"/>
      <c r="J70" s="655"/>
      <c r="K70" s="656"/>
      <c r="M70" s="657"/>
      <c r="O70" s="658"/>
      <c r="P70" s="658"/>
      <c r="Q70" s="656"/>
      <c r="R70" s="604"/>
      <c r="S70" s="781"/>
    </row>
    <row r="71" spans="1:209" s="603" customFormat="1" hidden="1" x14ac:dyDescent="0.25">
      <c r="A71" s="604"/>
      <c r="F71" s="653"/>
      <c r="H71" s="654"/>
      <c r="I71" s="655"/>
      <c r="J71" s="655"/>
      <c r="K71" s="656"/>
      <c r="M71" s="657"/>
      <c r="O71" s="658"/>
      <c r="P71" s="658"/>
      <c r="Q71" s="656"/>
      <c r="R71" s="604"/>
      <c r="S71" s="781"/>
    </row>
    <row r="72" spans="1:209" s="603" customFormat="1" hidden="1" x14ac:dyDescent="0.25">
      <c r="A72" s="604"/>
      <c r="F72" s="653"/>
      <c r="H72" s="654"/>
      <c r="I72" s="655"/>
      <c r="J72" s="655"/>
      <c r="K72" s="656"/>
      <c r="M72" s="657"/>
      <c r="O72" s="658"/>
      <c r="P72" s="658"/>
      <c r="Q72" s="656"/>
      <c r="R72" s="604"/>
      <c r="S72" s="781"/>
    </row>
    <row r="73" spans="1:209" s="603" customFormat="1" hidden="1" x14ac:dyDescent="0.25">
      <c r="A73" s="604"/>
      <c r="F73" s="653"/>
      <c r="H73" s="654"/>
      <c r="I73" s="655"/>
      <c r="J73" s="655"/>
      <c r="K73" s="656"/>
      <c r="M73" s="657"/>
      <c r="O73" s="658"/>
      <c r="P73" s="658"/>
      <c r="Q73" s="656"/>
      <c r="R73" s="604"/>
      <c r="S73" s="781"/>
    </row>
    <row r="74" spans="1:209" s="603" customFormat="1" hidden="1" x14ac:dyDescent="0.25">
      <c r="A74" s="604"/>
      <c r="F74" s="653"/>
      <c r="H74" s="654"/>
      <c r="I74" s="655"/>
      <c r="J74" s="655"/>
      <c r="K74" s="656"/>
      <c r="M74" s="657"/>
      <c r="O74" s="658"/>
      <c r="P74" s="658"/>
      <c r="Q74" s="656"/>
      <c r="R74" s="604"/>
      <c r="S74" s="781"/>
    </row>
    <row r="75" spans="1:209" s="603" customFormat="1" hidden="1" x14ac:dyDescent="0.25">
      <c r="A75" s="604"/>
      <c r="F75" s="653"/>
      <c r="H75" s="654"/>
      <c r="I75" s="655"/>
      <c r="J75" s="655"/>
      <c r="K75" s="656"/>
      <c r="M75" s="657"/>
      <c r="O75" s="658"/>
      <c r="P75" s="658"/>
      <c r="Q75" s="656"/>
      <c r="R75" s="604"/>
      <c r="S75" s="781"/>
    </row>
    <row r="76" spans="1:209" s="603" customFormat="1" hidden="1" x14ac:dyDescent="0.25">
      <c r="A76" s="604"/>
      <c r="F76" s="653"/>
      <c r="H76" s="654"/>
      <c r="I76" s="655"/>
      <c r="J76" s="655"/>
      <c r="K76" s="656"/>
      <c r="M76" s="657"/>
      <c r="O76" s="658"/>
      <c r="P76" s="658"/>
      <c r="Q76" s="656"/>
      <c r="R76" s="604"/>
      <c r="S76" s="781"/>
    </row>
    <row r="77" spans="1:209" s="603" customFormat="1" hidden="1" x14ac:dyDescent="0.25">
      <c r="A77" s="604"/>
      <c r="F77" s="653"/>
      <c r="H77" s="654"/>
      <c r="I77" s="655"/>
      <c r="J77" s="655"/>
      <c r="K77" s="656"/>
      <c r="M77" s="657"/>
      <c r="O77" s="658"/>
      <c r="P77" s="658"/>
      <c r="Q77" s="656"/>
      <c r="R77" s="604"/>
      <c r="S77" s="781"/>
    </row>
    <row r="78" spans="1:209" s="603" customFormat="1" hidden="1" x14ac:dyDescent="0.25">
      <c r="A78" s="604"/>
      <c r="F78" s="653"/>
      <c r="H78" s="654"/>
      <c r="I78" s="655"/>
      <c r="J78" s="655"/>
      <c r="K78" s="656"/>
      <c r="M78" s="657"/>
      <c r="O78" s="658"/>
      <c r="P78" s="658"/>
      <c r="Q78" s="656"/>
      <c r="R78" s="604"/>
      <c r="S78" s="781"/>
    </row>
    <row r="79" spans="1:209" s="603" customFormat="1" hidden="1" x14ac:dyDescent="0.25">
      <c r="A79" s="604"/>
      <c r="F79" s="653"/>
      <c r="H79" s="654"/>
      <c r="I79" s="655"/>
      <c r="J79" s="655"/>
      <c r="K79" s="656"/>
      <c r="M79" s="657"/>
      <c r="O79" s="658"/>
      <c r="P79" s="658"/>
      <c r="Q79" s="656"/>
      <c r="R79" s="604"/>
      <c r="S79" s="781"/>
    </row>
    <row r="80" spans="1:209" s="603" customFormat="1" hidden="1" x14ac:dyDescent="0.25">
      <c r="A80" s="604"/>
      <c r="F80" s="653"/>
      <c r="H80" s="654"/>
      <c r="I80" s="655"/>
      <c r="J80" s="655"/>
      <c r="K80" s="656"/>
      <c r="M80" s="657"/>
      <c r="O80" s="658"/>
      <c r="P80" s="658"/>
      <c r="Q80" s="656"/>
      <c r="R80" s="604"/>
      <c r="S80" s="781"/>
    </row>
    <row r="81" spans="1:19" s="603" customFormat="1" hidden="1" x14ac:dyDescent="0.25">
      <c r="A81" s="604"/>
      <c r="F81" s="653"/>
      <c r="H81" s="654"/>
      <c r="I81" s="655"/>
      <c r="J81" s="655"/>
      <c r="K81" s="656"/>
      <c r="M81" s="657"/>
      <c r="O81" s="658"/>
      <c r="P81" s="658"/>
      <c r="Q81" s="656"/>
      <c r="R81" s="604"/>
      <c r="S81" s="781"/>
    </row>
    <row r="82" spans="1:19" s="603" customFormat="1" hidden="1" x14ac:dyDescent="0.25">
      <c r="A82" s="604"/>
      <c r="F82" s="653"/>
      <c r="H82" s="654"/>
      <c r="I82" s="655"/>
      <c r="J82" s="655"/>
      <c r="K82" s="656"/>
      <c r="M82" s="657"/>
      <c r="O82" s="658"/>
      <c r="P82" s="658"/>
      <c r="Q82" s="656"/>
      <c r="R82" s="604"/>
      <c r="S82" s="781"/>
    </row>
    <row r="83" spans="1:19" s="603" customFormat="1" hidden="1" x14ac:dyDescent="0.25">
      <c r="A83" s="604"/>
      <c r="F83" s="653"/>
      <c r="H83" s="654"/>
      <c r="I83" s="655"/>
      <c r="J83" s="655"/>
      <c r="K83" s="656"/>
      <c r="M83" s="657"/>
      <c r="O83" s="658"/>
      <c r="P83" s="658"/>
      <c r="Q83" s="656"/>
      <c r="R83" s="604"/>
      <c r="S83" s="781"/>
    </row>
    <row r="84" spans="1:19" s="603" customFormat="1" hidden="1" x14ac:dyDescent="0.25">
      <c r="A84" s="604"/>
      <c r="F84" s="653"/>
      <c r="H84" s="654"/>
      <c r="I84" s="655"/>
      <c r="J84" s="655"/>
      <c r="K84" s="656"/>
      <c r="M84" s="657"/>
      <c r="O84" s="658"/>
      <c r="P84" s="658"/>
      <c r="Q84" s="656"/>
      <c r="R84" s="604"/>
      <c r="S84" s="781"/>
    </row>
    <row r="85" spans="1:19" s="603" customFormat="1" hidden="1" x14ac:dyDescent="0.25">
      <c r="A85" s="604"/>
      <c r="F85" s="653"/>
      <c r="H85" s="654"/>
      <c r="I85" s="655"/>
      <c r="J85" s="655"/>
      <c r="K85" s="656"/>
      <c r="M85" s="657"/>
      <c r="O85" s="658"/>
      <c r="P85" s="658"/>
      <c r="Q85" s="656"/>
      <c r="R85" s="604"/>
      <c r="S85" s="781"/>
    </row>
    <row r="86" spans="1:19" s="603" customFormat="1" hidden="1" x14ac:dyDescent="0.25">
      <c r="A86" s="604"/>
      <c r="F86" s="653"/>
      <c r="H86" s="654"/>
      <c r="I86" s="655"/>
      <c r="J86" s="655"/>
      <c r="K86" s="656"/>
      <c r="M86" s="657"/>
      <c r="O86" s="658"/>
      <c r="P86" s="658"/>
      <c r="Q86" s="656"/>
      <c r="R86" s="604"/>
      <c r="S86" s="781"/>
    </row>
    <row r="87" spans="1:19" s="603" customFormat="1" hidden="1" x14ac:dyDescent="0.25">
      <c r="A87" s="604"/>
      <c r="F87" s="653"/>
      <c r="H87" s="654"/>
      <c r="I87" s="655"/>
      <c r="J87" s="655"/>
      <c r="K87" s="656"/>
      <c r="M87" s="657"/>
      <c r="O87" s="658"/>
      <c r="P87" s="658"/>
      <c r="Q87" s="656"/>
      <c r="R87" s="604"/>
      <c r="S87" s="781"/>
    </row>
    <row r="88" spans="1:19" s="603" customFormat="1" hidden="1" x14ac:dyDescent="0.25">
      <c r="A88" s="604"/>
      <c r="F88" s="653"/>
      <c r="H88" s="654"/>
      <c r="I88" s="655"/>
      <c r="J88" s="655"/>
      <c r="K88" s="656"/>
      <c r="M88" s="657"/>
      <c r="O88" s="658"/>
      <c r="P88" s="658"/>
      <c r="Q88" s="656"/>
      <c r="R88" s="604"/>
      <c r="S88" s="781"/>
    </row>
    <row r="89" spans="1:19" s="603" customFormat="1" hidden="1" x14ac:dyDescent="0.25">
      <c r="A89" s="604"/>
      <c r="F89" s="653"/>
      <c r="H89" s="654"/>
      <c r="I89" s="655"/>
      <c r="J89" s="655"/>
      <c r="K89" s="656"/>
      <c r="M89" s="657"/>
      <c r="O89" s="658"/>
      <c r="P89" s="658"/>
      <c r="Q89" s="656"/>
      <c r="R89" s="604"/>
      <c r="S89" s="781"/>
    </row>
    <row r="90" spans="1:19" s="603" customFormat="1" hidden="1" x14ac:dyDescent="0.25">
      <c r="A90" s="604"/>
      <c r="F90" s="653"/>
      <c r="H90" s="654"/>
      <c r="I90" s="655"/>
      <c r="J90" s="655"/>
      <c r="K90" s="656"/>
      <c r="M90" s="657"/>
      <c r="O90" s="658"/>
      <c r="P90" s="658"/>
      <c r="Q90" s="656"/>
      <c r="R90" s="604"/>
      <c r="S90" s="781"/>
    </row>
    <row r="91" spans="1:19" s="603" customFormat="1" hidden="1" x14ac:dyDescent="0.25">
      <c r="A91" s="604"/>
      <c r="F91" s="653"/>
      <c r="H91" s="654"/>
      <c r="I91" s="655"/>
      <c r="J91" s="655"/>
      <c r="K91" s="656"/>
      <c r="M91" s="657"/>
      <c r="O91" s="658"/>
      <c r="P91" s="658"/>
      <c r="Q91" s="656"/>
      <c r="R91" s="604"/>
      <c r="S91" s="781"/>
    </row>
    <row r="92" spans="1:19" s="603" customFormat="1" hidden="1" x14ac:dyDescent="0.25">
      <c r="A92" s="604"/>
      <c r="F92" s="653"/>
      <c r="H92" s="654"/>
      <c r="I92" s="655"/>
      <c r="J92" s="655"/>
      <c r="K92" s="656"/>
      <c r="M92" s="657"/>
      <c r="O92" s="658"/>
      <c r="P92" s="658"/>
      <c r="Q92" s="656"/>
      <c r="R92" s="604"/>
      <c r="S92" s="781"/>
    </row>
    <row r="93" spans="1:19" s="603" customFormat="1" hidden="1" x14ac:dyDescent="0.25">
      <c r="A93" s="604"/>
      <c r="F93" s="653"/>
      <c r="H93" s="654"/>
      <c r="I93" s="655"/>
      <c r="J93" s="655"/>
      <c r="K93" s="656"/>
      <c r="M93" s="657"/>
      <c r="O93" s="658"/>
      <c r="P93" s="658"/>
      <c r="Q93" s="656"/>
      <c r="R93" s="604"/>
      <c r="S93" s="781"/>
    </row>
    <row r="94" spans="1:19" s="603" customFormat="1" hidden="1" x14ac:dyDescent="0.25">
      <c r="A94" s="604"/>
      <c r="F94" s="653"/>
      <c r="H94" s="654"/>
      <c r="I94" s="655"/>
      <c r="J94" s="655"/>
      <c r="K94" s="656"/>
      <c r="M94" s="657"/>
      <c r="O94" s="658"/>
      <c r="P94" s="658"/>
      <c r="Q94" s="656"/>
      <c r="R94" s="604"/>
      <c r="S94" s="781"/>
    </row>
    <row r="95" spans="1:19" s="603" customFormat="1" hidden="1" x14ac:dyDescent="0.25">
      <c r="A95" s="604"/>
      <c r="F95" s="653"/>
      <c r="H95" s="654"/>
      <c r="I95" s="655"/>
      <c r="J95" s="655"/>
      <c r="K95" s="656"/>
      <c r="M95" s="657"/>
      <c r="O95" s="658"/>
      <c r="P95" s="658"/>
      <c r="Q95" s="656"/>
      <c r="R95" s="604"/>
      <c r="S95" s="781"/>
    </row>
    <row r="96" spans="1:19" s="603" customFormat="1" hidden="1" x14ac:dyDescent="0.25">
      <c r="A96" s="604"/>
      <c r="F96" s="653"/>
      <c r="H96" s="654"/>
      <c r="I96" s="655"/>
      <c r="J96" s="655"/>
      <c r="K96" s="656"/>
      <c r="M96" s="657"/>
      <c r="O96" s="658"/>
      <c r="P96" s="658"/>
      <c r="Q96" s="656"/>
      <c r="R96" s="604"/>
      <c r="S96" s="781"/>
    </row>
    <row r="97" spans="1:19" s="603" customFormat="1" hidden="1" x14ac:dyDescent="0.25">
      <c r="A97" s="604"/>
      <c r="F97" s="653"/>
      <c r="H97" s="654"/>
      <c r="I97" s="655"/>
      <c r="J97" s="655"/>
      <c r="K97" s="656"/>
      <c r="M97" s="657"/>
      <c r="O97" s="658"/>
      <c r="P97" s="658"/>
      <c r="Q97" s="656"/>
      <c r="R97" s="604"/>
      <c r="S97" s="781"/>
    </row>
    <row r="98" spans="1:19" s="603" customFormat="1" hidden="1" x14ac:dyDescent="0.25">
      <c r="A98" s="604"/>
      <c r="F98" s="653"/>
      <c r="H98" s="654"/>
      <c r="I98" s="655"/>
      <c r="J98" s="655"/>
      <c r="K98" s="656"/>
      <c r="M98" s="657"/>
      <c r="O98" s="658"/>
      <c r="P98" s="658"/>
      <c r="Q98" s="656"/>
      <c r="R98" s="604"/>
      <c r="S98" s="781"/>
    </row>
    <row r="99" spans="1:19" s="603" customFormat="1" hidden="1" x14ac:dyDescent="0.25">
      <c r="A99" s="604"/>
      <c r="F99" s="653"/>
      <c r="H99" s="654"/>
      <c r="I99" s="655"/>
      <c r="J99" s="655"/>
      <c r="K99" s="656"/>
      <c r="M99" s="657"/>
      <c r="O99" s="658"/>
      <c r="P99" s="658"/>
      <c r="Q99" s="656"/>
      <c r="R99" s="604"/>
      <c r="S99" s="781"/>
    </row>
    <row r="100" spans="1:19" s="603" customFormat="1" hidden="1" x14ac:dyDescent="0.25">
      <c r="A100" s="604"/>
      <c r="F100" s="653"/>
      <c r="H100" s="654"/>
      <c r="I100" s="655"/>
      <c r="J100" s="655"/>
      <c r="K100" s="656"/>
      <c r="M100" s="657"/>
      <c r="O100" s="658"/>
      <c r="P100" s="658"/>
      <c r="Q100" s="656"/>
      <c r="R100" s="604"/>
      <c r="S100" s="781"/>
    </row>
    <row r="101" spans="1:19" s="603" customFormat="1" hidden="1" x14ac:dyDescent="0.25">
      <c r="A101" s="604"/>
      <c r="F101" s="653"/>
      <c r="H101" s="654"/>
      <c r="I101" s="655"/>
      <c r="J101" s="655"/>
      <c r="K101" s="656"/>
      <c r="M101" s="657"/>
      <c r="O101" s="658"/>
      <c r="P101" s="658"/>
      <c r="Q101" s="656"/>
      <c r="R101" s="604"/>
      <c r="S101" s="781"/>
    </row>
    <row r="102" spans="1:19" s="603" customFormat="1" hidden="1" x14ac:dyDescent="0.25">
      <c r="A102" s="604"/>
      <c r="F102" s="653"/>
      <c r="H102" s="654"/>
      <c r="I102" s="655"/>
      <c r="J102" s="655"/>
      <c r="K102" s="656"/>
      <c r="M102" s="657"/>
      <c r="O102" s="658"/>
      <c r="P102" s="658"/>
      <c r="Q102" s="656"/>
      <c r="R102" s="604"/>
      <c r="S102" s="781"/>
    </row>
    <row r="103" spans="1:19" s="603" customFormat="1" hidden="1" x14ac:dyDescent="0.25">
      <c r="A103" s="604"/>
      <c r="F103" s="653"/>
      <c r="H103" s="654"/>
      <c r="I103" s="655"/>
      <c r="J103" s="655"/>
      <c r="K103" s="656"/>
      <c r="M103" s="657"/>
      <c r="O103" s="658"/>
      <c r="P103" s="658"/>
      <c r="Q103" s="656"/>
      <c r="R103" s="604"/>
      <c r="S103" s="781"/>
    </row>
    <row r="104" spans="1:19" s="603" customFormat="1" hidden="1" x14ac:dyDescent="0.25">
      <c r="A104" s="604"/>
      <c r="F104" s="653"/>
      <c r="H104" s="654"/>
      <c r="I104" s="655"/>
      <c r="J104" s="655"/>
      <c r="K104" s="656"/>
      <c r="M104" s="657"/>
      <c r="O104" s="658"/>
      <c r="P104" s="658"/>
      <c r="Q104" s="656"/>
      <c r="R104" s="604"/>
      <c r="S104" s="781"/>
    </row>
    <row r="105" spans="1:19" s="603" customFormat="1" hidden="1" x14ac:dyDescent="0.25">
      <c r="A105" s="604"/>
      <c r="F105" s="653"/>
      <c r="H105" s="654"/>
      <c r="I105" s="655"/>
      <c r="J105" s="655"/>
      <c r="K105" s="656"/>
      <c r="M105" s="657"/>
      <c r="O105" s="658"/>
      <c r="P105" s="658"/>
      <c r="Q105" s="656"/>
      <c r="R105" s="604"/>
      <c r="S105" s="781"/>
    </row>
    <row r="106" spans="1:19" s="603" customFormat="1" hidden="1" x14ac:dyDescent="0.25">
      <c r="A106" s="604"/>
      <c r="F106" s="653"/>
      <c r="H106" s="654"/>
      <c r="I106" s="655"/>
      <c r="J106" s="655"/>
      <c r="K106" s="656"/>
      <c r="M106" s="657"/>
      <c r="O106" s="658"/>
      <c r="P106" s="658"/>
      <c r="Q106" s="656"/>
      <c r="R106" s="604"/>
      <c r="S106" s="781"/>
    </row>
    <row r="107" spans="1:19" s="603" customFormat="1" hidden="1" x14ac:dyDescent="0.25">
      <c r="A107" s="604"/>
      <c r="F107" s="653"/>
      <c r="H107" s="654"/>
      <c r="I107" s="655"/>
      <c r="J107" s="655"/>
      <c r="K107" s="656"/>
      <c r="M107" s="657"/>
      <c r="O107" s="658"/>
      <c r="P107" s="658"/>
      <c r="Q107" s="656"/>
      <c r="R107" s="604"/>
      <c r="S107" s="781"/>
    </row>
    <row r="108" spans="1:19" s="603" customFormat="1" hidden="1" x14ac:dyDescent="0.25">
      <c r="A108" s="604"/>
      <c r="F108" s="653"/>
      <c r="H108" s="654"/>
      <c r="I108" s="655"/>
      <c r="J108" s="655"/>
      <c r="K108" s="656"/>
      <c r="M108" s="657"/>
      <c r="O108" s="658"/>
      <c r="P108" s="658"/>
      <c r="Q108" s="656"/>
      <c r="R108" s="604"/>
      <c r="S108" s="781"/>
    </row>
    <row r="109" spans="1:19" s="603" customFormat="1" hidden="1" x14ac:dyDescent="0.25">
      <c r="A109" s="604"/>
      <c r="F109" s="653"/>
      <c r="H109" s="654"/>
      <c r="I109" s="655"/>
      <c r="J109" s="655"/>
      <c r="K109" s="656"/>
      <c r="M109" s="657"/>
      <c r="O109" s="658"/>
      <c r="P109" s="658"/>
      <c r="Q109" s="656"/>
      <c r="R109" s="604"/>
      <c r="S109" s="781"/>
    </row>
    <row r="110" spans="1:19" s="603" customFormat="1" hidden="1" x14ac:dyDescent="0.25">
      <c r="A110" s="604"/>
      <c r="F110" s="653"/>
      <c r="H110" s="654"/>
      <c r="I110" s="655"/>
      <c r="J110" s="655"/>
      <c r="K110" s="656"/>
      <c r="M110" s="657"/>
      <c r="O110" s="658"/>
      <c r="P110" s="658"/>
      <c r="Q110" s="656"/>
      <c r="R110" s="604"/>
      <c r="S110" s="781"/>
    </row>
    <row r="111" spans="1:19" s="603" customFormat="1" hidden="1" x14ac:dyDescent="0.25">
      <c r="A111" s="604"/>
      <c r="F111" s="653"/>
      <c r="H111" s="654"/>
      <c r="I111" s="655"/>
      <c r="J111" s="655"/>
      <c r="K111" s="656"/>
      <c r="M111" s="657"/>
      <c r="O111" s="658"/>
      <c r="P111" s="658"/>
      <c r="Q111" s="656"/>
      <c r="R111" s="604"/>
      <c r="S111" s="781"/>
    </row>
    <row r="112" spans="1:19" s="603" customFormat="1" hidden="1" x14ac:dyDescent="0.25">
      <c r="A112" s="604"/>
      <c r="F112" s="653"/>
      <c r="H112" s="654"/>
      <c r="I112" s="655"/>
      <c r="J112" s="655"/>
      <c r="K112" s="656"/>
      <c r="M112" s="657"/>
      <c r="O112" s="658"/>
      <c r="P112" s="658"/>
      <c r="Q112" s="656"/>
      <c r="R112" s="604"/>
      <c r="S112" s="781"/>
    </row>
    <row r="113" spans="1:19" s="603" customFormat="1" hidden="1" x14ac:dyDescent="0.25">
      <c r="A113" s="604"/>
      <c r="F113" s="653"/>
      <c r="H113" s="654"/>
      <c r="I113" s="655"/>
      <c r="J113" s="655"/>
      <c r="K113" s="656"/>
      <c r="M113" s="657"/>
      <c r="O113" s="658"/>
      <c r="P113" s="658"/>
      <c r="Q113" s="656"/>
      <c r="R113" s="604"/>
      <c r="S113" s="781"/>
    </row>
    <row r="114" spans="1:19" s="603" customFormat="1" hidden="1" x14ac:dyDescent="0.25">
      <c r="A114" s="604"/>
      <c r="F114" s="653"/>
      <c r="H114" s="654"/>
      <c r="I114" s="655"/>
      <c r="J114" s="655"/>
      <c r="K114" s="656"/>
      <c r="M114" s="657"/>
      <c r="O114" s="658"/>
      <c r="P114" s="658"/>
      <c r="Q114" s="656"/>
      <c r="R114" s="604"/>
      <c r="S114" s="781"/>
    </row>
    <row r="115" spans="1:19" s="603" customFormat="1" hidden="1" x14ac:dyDescent="0.25">
      <c r="A115" s="604"/>
      <c r="F115" s="653"/>
      <c r="H115" s="654"/>
      <c r="I115" s="655"/>
      <c r="J115" s="655"/>
      <c r="K115" s="656"/>
      <c r="M115" s="657"/>
      <c r="O115" s="658"/>
      <c r="P115" s="658"/>
      <c r="Q115" s="656"/>
      <c r="R115" s="604"/>
      <c r="S115" s="781"/>
    </row>
    <row r="116" spans="1:19" s="603" customFormat="1" hidden="1" x14ac:dyDescent="0.25">
      <c r="A116" s="604"/>
      <c r="F116" s="653"/>
      <c r="H116" s="654"/>
      <c r="I116" s="655"/>
      <c r="J116" s="655"/>
      <c r="K116" s="656"/>
      <c r="M116" s="657"/>
      <c r="O116" s="658"/>
      <c r="P116" s="658"/>
      <c r="Q116" s="656"/>
      <c r="R116" s="604"/>
      <c r="S116" s="781"/>
    </row>
    <row r="117" spans="1:19" s="603" customFormat="1" hidden="1" x14ac:dyDescent="0.25">
      <c r="A117" s="604"/>
      <c r="F117" s="653"/>
      <c r="H117" s="654"/>
      <c r="I117" s="655"/>
      <c r="J117" s="655"/>
      <c r="K117" s="656"/>
      <c r="M117" s="657"/>
      <c r="O117" s="658"/>
      <c r="P117" s="658"/>
      <c r="Q117" s="656"/>
      <c r="R117" s="604"/>
      <c r="S117" s="781"/>
    </row>
    <row r="118" spans="1:19" s="603" customFormat="1" hidden="1" x14ac:dyDescent="0.25">
      <c r="A118" s="604"/>
      <c r="F118" s="653"/>
      <c r="H118" s="654"/>
      <c r="I118" s="655"/>
      <c r="J118" s="655"/>
      <c r="K118" s="656"/>
      <c r="M118" s="657"/>
      <c r="O118" s="658"/>
      <c r="P118" s="658"/>
      <c r="Q118" s="656"/>
      <c r="R118" s="604"/>
      <c r="S118" s="781"/>
    </row>
    <row r="119" spans="1:19" s="603" customFormat="1" hidden="1" x14ac:dyDescent="0.25">
      <c r="A119" s="604"/>
      <c r="F119" s="653"/>
      <c r="H119" s="654"/>
      <c r="I119" s="655"/>
      <c r="J119" s="655"/>
      <c r="K119" s="656"/>
      <c r="M119" s="657"/>
      <c r="O119" s="658"/>
      <c r="P119" s="658"/>
      <c r="Q119" s="656"/>
      <c r="R119" s="604"/>
      <c r="S119" s="781"/>
    </row>
    <row r="120" spans="1:19" s="603" customFormat="1" hidden="1" x14ac:dyDescent="0.25">
      <c r="A120" s="604"/>
      <c r="F120" s="653"/>
      <c r="H120" s="654"/>
      <c r="I120" s="655"/>
      <c r="J120" s="655"/>
      <c r="K120" s="656"/>
      <c r="M120" s="657"/>
      <c r="O120" s="658"/>
      <c r="P120" s="658"/>
      <c r="Q120" s="656"/>
      <c r="R120" s="604"/>
      <c r="S120" s="781"/>
    </row>
    <row r="121" spans="1:19" s="603" customFormat="1" hidden="1" x14ac:dyDescent="0.25">
      <c r="A121" s="604"/>
      <c r="F121" s="653"/>
      <c r="H121" s="654"/>
      <c r="I121" s="655"/>
      <c r="J121" s="655"/>
      <c r="K121" s="656"/>
      <c r="M121" s="657"/>
      <c r="O121" s="658"/>
      <c r="P121" s="658"/>
      <c r="Q121" s="656"/>
      <c r="R121" s="604"/>
      <c r="S121" s="781"/>
    </row>
    <row r="122" spans="1:19" s="603" customFormat="1" hidden="1" x14ac:dyDescent="0.25">
      <c r="A122" s="604"/>
      <c r="F122" s="653"/>
      <c r="H122" s="654"/>
      <c r="I122" s="655"/>
      <c r="J122" s="655"/>
      <c r="K122" s="656"/>
      <c r="M122" s="657"/>
      <c r="O122" s="658"/>
      <c r="P122" s="658"/>
      <c r="Q122" s="656"/>
      <c r="R122" s="604"/>
      <c r="S122" s="781"/>
    </row>
    <row r="123" spans="1:19" s="603" customFormat="1" hidden="1" x14ac:dyDescent="0.25">
      <c r="A123" s="604"/>
      <c r="F123" s="653"/>
      <c r="H123" s="654"/>
      <c r="I123" s="655"/>
      <c r="J123" s="655"/>
      <c r="K123" s="656"/>
      <c r="M123" s="657"/>
      <c r="O123" s="658"/>
      <c r="P123" s="658"/>
      <c r="Q123" s="656"/>
      <c r="R123" s="604"/>
      <c r="S123" s="781"/>
    </row>
    <row r="124" spans="1:19" s="603" customFormat="1" hidden="1" x14ac:dyDescent="0.25">
      <c r="A124" s="604"/>
      <c r="F124" s="653"/>
      <c r="H124" s="654"/>
      <c r="I124" s="655"/>
      <c r="J124" s="655"/>
      <c r="K124" s="656"/>
      <c r="M124" s="657"/>
      <c r="O124" s="658"/>
      <c r="P124" s="658"/>
      <c r="Q124" s="656"/>
      <c r="R124" s="604"/>
      <c r="S124" s="781"/>
    </row>
    <row r="125" spans="1:19" s="603" customFormat="1" hidden="1" x14ac:dyDescent="0.25">
      <c r="A125" s="604"/>
      <c r="F125" s="653"/>
      <c r="H125" s="654"/>
      <c r="I125" s="655"/>
      <c r="J125" s="655"/>
      <c r="K125" s="656"/>
      <c r="M125" s="657"/>
      <c r="O125" s="658"/>
      <c r="P125" s="658"/>
      <c r="Q125" s="656"/>
      <c r="R125" s="604"/>
      <c r="S125" s="781"/>
    </row>
    <row r="126" spans="1:19" s="603" customFormat="1" hidden="1" x14ac:dyDescent="0.25">
      <c r="A126" s="604"/>
      <c r="F126" s="653"/>
      <c r="H126" s="654"/>
      <c r="I126" s="655"/>
      <c r="J126" s="655"/>
      <c r="K126" s="656"/>
      <c r="M126" s="657"/>
      <c r="O126" s="658"/>
      <c r="P126" s="658"/>
      <c r="Q126" s="656"/>
      <c r="R126" s="604"/>
      <c r="S126" s="781"/>
    </row>
    <row r="127" spans="1:19" s="603" customFormat="1" hidden="1" x14ac:dyDescent="0.25">
      <c r="A127" s="604"/>
      <c r="F127" s="653"/>
      <c r="H127" s="654"/>
      <c r="I127" s="655"/>
      <c r="J127" s="655"/>
      <c r="K127" s="656"/>
      <c r="M127" s="657"/>
      <c r="O127" s="658"/>
      <c r="P127" s="658"/>
      <c r="Q127" s="656"/>
      <c r="R127" s="604"/>
      <c r="S127" s="781"/>
    </row>
    <row r="128" spans="1:19" s="603" customFormat="1" hidden="1" x14ac:dyDescent="0.25">
      <c r="A128" s="604"/>
      <c r="F128" s="653"/>
      <c r="H128" s="654"/>
      <c r="I128" s="655"/>
      <c r="J128" s="655"/>
      <c r="K128" s="656"/>
      <c r="M128" s="657"/>
      <c r="O128" s="658"/>
      <c r="P128" s="658"/>
      <c r="Q128" s="656"/>
      <c r="R128" s="604"/>
      <c r="S128" s="781"/>
    </row>
    <row r="129" spans="1:19" s="603" customFormat="1" hidden="1" x14ac:dyDescent="0.25">
      <c r="A129" s="604"/>
      <c r="F129" s="653"/>
      <c r="H129" s="654"/>
      <c r="I129" s="655"/>
      <c r="J129" s="655"/>
      <c r="K129" s="656"/>
      <c r="M129" s="657"/>
      <c r="O129" s="658"/>
      <c r="P129" s="658"/>
      <c r="Q129" s="656"/>
      <c r="R129" s="604"/>
      <c r="S129" s="781"/>
    </row>
    <row r="130" spans="1:19" s="603" customFormat="1" hidden="1" x14ac:dyDescent="0.25">
      <c r="A130" s="604"/>
      <c r="F130" s="653"/>
      <c r="H130" s="654"/>
      <c r="I130" s="655"/>
      <c r="J130" s="655"/>
      <c r="K130" s="656"/>
      <c r="M130" s="657"/>
      <c r="O130" s="658"/>
      <c r="P130" s="658"/>
      <c r="Q130" s="656"/>
      <c r="R130" s="604"/>
      <c r="S130" s="781"/>
    </row>
    <row r="131" spans="1:19" s="603" customFormat="1" hidden="1" x14ac:dyDescent="0.25">
      <c r="A131" s="604"/>
      <c r="F131" s="653"/>
      <c r="H131" s="654"/>
      <c r="I131" s="655"/>
      <c r="J131" s="655"/>
      <c r="K131" s="656"/>
      <c r="M131" s="657"/>
      <c r="O131" s="658"/>
      <c r="P131" s="658"/>
      <c r="Q131" s="656"/>
      <c r="R131" s="604"/>
      <c r="S131" s="781"/>
    </row>
    <row r="132" spans="1:19" s="603" customFormat="1" hidden="1" x14ac:dyDescent="0.25">
      <c r="A132" s="604"/>
      <c r="F132" s="653"/>
      <c r="H132" s="654"/>
      <c r="I132" s="655"/>
      <c r="J132" s="655"/>
      <c r="K132" s="656"/>
      <c r="M132" s="657"/>
      <c r="O132" s="658"/>
      <c r="P132" s="658"/>
      <c r="Q132" s="656"/>
      <c r="R132" s="604"/>
      <c r="S132" s="781"/>
    </row>
    <row r="133" spans="1:19" s="603" customFormat="1" hidden="1" x14ac:dyDescent="0.25">
      <c r="A133" s="604"/>
      <c r="F133" s="653"/>
      <c r="H133" s="654"/>
      <c r="I133" s="655"/>
      <c r="J133" s="655"/>
      <c r="K133" s="656"/>
      <c r="M133" s="657"/>
      <c r="O133" s="658"/>
      <c r="P133" s="658"/>
      <c r="Q133" s="656"/>
      <c r="R133" s="604"/>
      <c r="S133" s="781"/>
    </row>
    <row r="134" spans="1:19" s="603" customFormat="1" hidden="1" x14ac:dyDescent="0.25">
      <c r="A134" s="604"/>
      <c r="F134" s="653"/>
      <c r="H134" s="654"/>
      <c r="I134" s="655"/>
      <c r="J134" s="655"/>
      <c r="K134" s="656"/>
      <c r="M134" s="657"/>
      <c r="O134" s="658"/>
      <c r="P134" s="658"/>
      <c r="Q134" s="656"/>
      <c r="R134" s="604"/>
      <c r="S134" s="781"/>
    </row>
    <row r="135" spans="1:19" s="603" customFormat="1" hidden="1" x14ac:dyDescent="0.25">
      <c r="A135" s="604"/>
      <c r="F135" s="653"/>
      <c r="H135" s="654"/>
      <c r="I135" s="655"/>
      <c r="J135" s="655"/>
      <c r="K135" s="656"/>
      <c r="M135" s="657"/>
      <c r="O135" s="658"/>
      <c r="P135" s="658"/>
      <c r="Q135" s="656"/>
      <c r="R135" s="604"/>
      <c r="S135" s="781"/>
    </row>
    <row r="136" spans="1:19" s="603" customFormat="1" hidden="1" x14ac:dyDescent="0.25">
      <c r="A136" s="604"/>
      <c r="F136" s="653"/>
      <c r="H136" s="654"/>
      <c r="I136" s="655"/>
      <c r="J136" s="655"/>
      <c r="K136" s="656"/>
      <c r="M136" s="657"/>
      <c r="O136" s="658"/>
      <c r="P136" s="658"/>
      <c r="Q136" s="656"/>
      <c r="R136" s="604"/>
      <c r="S136" s="781"/>
    </row>
    <row r="137" spans="1:19" s="603" customFormat="1" hidden="1" x14ac:dyDescent="0.25">
      <c r="A137" s="604"/>
      <c r="F137" s="653"/>
      <c r="H137" s="654"/>
      <c r="I137" s="655"/>
      <c r="J137" s="655"/>
      <c r="K137" s="656"/>
      <c r="M137" s="657"/>
      <c r="O137" s="658"/>
      <c r="P137" s="658"/>
      <c r="Q137" s="656"/>
      <c r="R137" s="604"/>
      <c r="S137" s="781"/>
    </row>
    <row r="138" spans="1:19" s="603" customFormat="1" hidden="1" x14ac:dyDescent="0.25">
      <c r="A138" s="604"/>
      <c r="F138" s="653"/>
      <c r="H138" s="654"/>
      <c r="I138" s="655"/>
      <c r="J138" s="655"/>
      <c r="K138" s="656"/>
      <c r="M138" s="657"/>
      <c r="O138" s="658"/>
      <c r="P138" s="658"/>
      <c r="Q138" s="656"/>
      <c r="R138" s="604"/>
      <c r="S138" s="781"/>
    </row>
    <row r="139" spans="1:19" s="603" customFormat="1" hidden="1" x14ac:dyDescent="0.25">
      <c r="A139" s="604"/>
      <c r="F139" s="653"/>
      <c r="H139" s="654"/>
      <c r="I139" s="655"/>
      <c r="J139" s="655"/>
      <c r="K139" s="656"/>
      <c r="M139" s="657"/>
      <c r="O139" s="658"/>
      <c r="P139" s="658"/>
      <c r="Q139" s="656"/>
      <c r="R139" s="604"/>
      <c r="S139" s="781"/>
    </row>
    <row r="140" spans="1:19" s="603" customFormat="1" hidden="1" x14ac:dyDescent="0.25">
      <c r="A140" s="604"/>
      <c r="F140" s="653"/>
      <c r="H140" s="654"/>
      <c r="I140" s="655"/>
      <c r="J140" s="655"/>
      <c r="K140" s="656"/>
      <c r="M140" s="657"/>
      <c r="O140" s="658"/>
      <c r="P140" s="658"/>
      <c r="Q140" s="656"/>
      <c r="R140" s="604"/>
      <c r="S140" s="781"/>
    </row>
    <row r="141" spans="1:19" s="603" customFormat="1" hidden="1" x14ac:dyDescent="0.25">
      <c r="A141" s="604"/>
      <c r="F141" s="653"/>
      <c r="H141" s="654"/>
      <c r="I141" s="655"/>
      <c r="J141" s="655"/>
      <c r="K141" s="656"/>
      <c r="M141" s="657"/>
      <c r="O141" s="658"/>
      <c r="P141" s="658"/>
      <c r="Q141" s="656"/>
      <c r="R141" s="604"/>
      <c r="S141" s="781"/>
    </row>
    <row r="142" spans="1:19" s="603" customFormat="1" hidden="1" x14ac:dyDescent="0.25">
      <c r="A142" s="604"/>
      <c r="F142" s="653"/>
      <c r="H142" s="654"/>
      <c r="I142" s="655"/>
      <c r="J142" s="655"/>
      <c r="K142" s="656"/>
      <c r="M142" s="657"/>
      <c r="O142" s="658"/>
      <c r="P142" s="658"/>
      <c r="Q142" s="656"/>
      <c r="R142" s="604"/>
      <c r="S142" s="781"/>
    </row>
    <row r="143" spans="1:19" s="603" customFormat="1" hidden="1" x14ac:dyDescent="0.25">
      <c r="A143" s="604"/>
      <c r="F143" s="653"/>
      <c r="H143" s="654"/>
      <c r="I143" s="655"/>
      <c r="J143" s="655"/>
      <c r="K143" s="656"/>
      <c r="M143" s="657"/>
      <c r="O143" s="658"/>
      <c r="P143" s="658"/>
      <c r="Q143" s="656"/>
      <c r="R143" s="604"/>
      <c r="S143" s="781"/>
    </row>
    <row r="144" spans="1:19" s="603" customFormat="1" hidden="1" x14ac:dyDescent="0.25">
      <c r="A144" s="604"/>
      <c r="F144" s="653"/>
      <c r="H144" s="654"/>
      <c r="I144" s="655"/>
      <c r="J144" s="655"/>
      <c r="K144" s="656"/>
      <c r="M144" s="657"/>
      <c r="O144" s="658"/>
      <c r="P144" s="658"/>
      <c r="Q144" s="656"/>
      <c r="R144" s="604"/>
      <c r="S144" s="781"/>
    </row>
    <row r="145" spans="1:19" s="603" customFormat="1" hidden="1" x14ac:dyDescent="0.25">
      <c r="A145" s="604"/>
      <c r="F145" s="653"/>
      <c r="H145" s="654"/>
      <c r="I145" s="655"/>
      <c r="J145" s="655"/>
      <c r="K145" s="656"/>
      <c r="M145" s="657"/>
      <c r="O145" s="658"/>
      <c r="P145" s="658"/>
      <c r="Q145" s="656"/>
      <c r="R145" s="604"/>
      <c r="S145" s="781"/>
    </row>
    <row r="146" spans="1:19" s="603" customFormat="1" hidden="1" x14ac:dyDescent="0.25">
      <c r="A146" s="604"/>
      <c r="F146" s="653"/>
      <c r="H146" s="654"/>
      <c r="I146" s="655"/>
      <c r="J146" s="655"/>
      <c r="K146" s="656"/>
      <c r="M146" s="657"/>
      <c r="O146" s="658"/>
      <c r="P146" s="658"/>
      <c r="Q146" s="656"/>
      <c r="R146" s="604"/>
      <c r="S146" s="781"/>
    </row>
    <row r="147" spans="1:19" s="603" customFormat="1" hidden="1" x14ac:dyDescent="0.25">
      <c r="A147" s="604"/>
      <c r="F147" s="653"/>
      <c r="H147" s="654"/>
      <c r="I147" s="655"/>
      <c r="J147" s="655"/>
      <c r="K147" s="656"/>
      <c r="M147" s="657"/>
      <c r="O147" s="658"/>
      <c r="P147" s="658"/>
      <c r="Q147" s="656"/>
      <c r="R147" s="604"/>
      <c r="S147" s="781"/>
    </row>
    <row r="148" spans="1:19" s="603" customFormat="1" hidden="1" x14ac:dyDescent="0.25">
      <c r="A148" s="604"/>
      <c r="F148" s="653"/>
      <c r="H148" s="654"/>
      <c r="I148" s="655"/>
      <c r="J148" s="655"/>
      <c r="K148" s="656"/>
      <c r="M148" s="657"/>
      <c r="O148" s="658"/>
      <c r="P148" s="658"/>
      <c r="Q148" s="656"/>
      <c r="R148" s="604"/>
      <c r="S148" s="781"/>
    </row>
    <row r="149" spans="1:19" s="603" customFormat="1" hidden="1" x14ac:dyDescent="0.25">
      <c r="A149" s="604"/>
      <c r="F149" s="653"/>
      <c r="H149" s="654"/>
      <c r="I149" s="655"/>
      <c r="J149" s="655"/>
      <c r="K149" s="656"/>
      <c r="M149" s="657"/>
      <c r="O149" s="658"/>
      <c r="P149" s="658"/>
      <c r="Q149" s="656"/>
      <c r="R149" s="604"/>
      <c r="S149" s="781"/>
    </row>
    <row r="150" spans="1:19" s="603" customFormat="1" hidden="1" x14ac:dyDescent="0.25">
      <c r="A150" s="604"/>
      <c r="F150" s="653"/>
      <c r="H150" s="654"/>
      <c r="I150" s="655"/>
      <c r="J150" s="655"/>
      <c r="K150" s="656"/>
      <c r="M150" s="657"/>
      <c r="O150" s="658"/>
      <c r="P150" s="658"/>
      <c r="Q150" s="656"/>
      <c r="R150" s="604"/>
      <c r="S150" s="781"/>
    </row>
    <row r="151" spans="1:19" s="603" customFormat="1" hidden="1" x14ac:dyDescent="0.25">
      <c r="A151" s="604"/>
      <c r="F151" s="653"/>
      <c r="H151" s="654"/>
      <c r="I151" s="655"/>
      <c r="J151" s="655"/>
      <c r="K151" s="656"/>
      <c r="M151" s="657"/>
      <c r="O151" s="658"/>
      <c r="P151" s="658"/>
      <c r="Q151" s="656"/>
      <c r="R151" s="604"/>
      <c r="S151" s="781"/>
    </row>
    <row r="152" spans="1:19" s="603" customFormat="1" hidden="1" x14ac:dyDescent="0.25">
      <c r="A152" s="604"/>
      <c r="F152" s="653"/>
      <c r="H152" s="654"/>
      <c r="I152" s="655"/>
      <c r="J152" s="655"/>
      <c r="K152" s="656"/>
      <c r="M152" s="657"/>
      <c r="O152" s="658"/>
      <c r="P152" s="658"/>
      <c r="Q152" s="656"/>
      <c r="R152" s="604"/>
      <c r="S152" s="781"/>
    </row>
    <row r="153" spans="1:19" s="603" customFormat="1" hidden="1" x14ac:dyDescent="0.25">
      <c r="A153" s="604"/>
      <c r="F153" s="653"/>
      <c r="H153" s="654"/>
      <c r="I153" s="655"/>
      <c r="J153" s="655"/>
      <c r="K153" s="656"/>
      <c r="M153" s="657"/>
      <c r="O153" s="658"/>
      <c r="P153" s="658"/>
      <c r="Q153" s="656"/>
      <c r="R153" s="604"/>
      <c r="S153" s="781"/>
    </row>
    <row r="154" spans="1:19" s="603" customFormat="1" hidden="1" x14ac:dyDescent="0.25">
      <c r="A154" s="604"/>
      <c r="F154" s="653"/>
      <c r="H154" s="654"/>
      <c r="I154" s="655"/>
      <c r="J154" s="655"/>
      <c r="K154" s="656"/>
      <c r="M154" s="657"/>
      <c r="O154" s="658"/>
      <c r="P154" s="658"/>
      <c r="Q154" s="656"/>
      <c r="R154" s="604"/>
      <c r="S154" s="781"/>
    </row>
    <row r="155" spans="1:19" s="603" customFormat="1" hidden="1" x14ac:dyDescent="0.25">
      <c r="A155" s="604"/>
      <c r="F155" s="653"/>
      <c r="H155" s="654"/>
      <c r="I155" s="655"/>
      <c r="J155" s="655"/>
      <c r="K155" s="656"/>
      <c r="M155" s="657"/>
      <c r="O155" s="658"/>
      <c r="P155" s="658"/>
      <c r="Q155" s="656"/>
      <c r="R155" s="604"/>
      <c r="S155" s="781"/>
    </row>
    <row r="156" spans="1:19" s="603" customFormat="1" hidden="1" x14ac:dyDescent="0.25">
      <c r="A156" s="604"/>
      <c r="F156" s="653"/>
      <c r="H156" s="654"/>
      <c r="I156" s="655"/>
      <c r="J156" s="655"/>
      <c r="K156" s="656"/>
      <c r="M156" s="657"/>
      <c r="O156" s="658"/>
      <c r="P156" s="658"/>
      <c r="Q156" s="656"/>
      <c r="R156" s="604"/>
      <c r="S156" s="781"/>
    </row>
    <row r="157" spans="1:19" s="603" customFormat="1" hidden="1" x14ac:dyDescent="0.25">
      <c r="A157" s="604"/>
      <c r="F157" s="653"/>
      <c r="H157" s="654"/>
      <c r="I157" s="655"/>
      <c r="J157" s="655"/>
      <c r="K157" s="656"/>
      <c r="M157" s="657"/>
      <c r="O157" s="658"/>
      <c r="P157" s="658"/>
      <c r="Q157" s="656"/>
      <c r="R157" s="604"/>
      <c r="S157" s="781"/>
    </row>
    <row r="158" spans="1:19" s="603" customFormat="1" hidden="1" x14ac:dyDescent="0.25">
      <c r="A158" s="604"/>
      <c r="F158" s="653"/>
      <c r="H158" s="654"/>
      <c r="I158" s="655"/>
      <c r="J158" s="655"/>
      <c r="K158" s="656"/>
      <c r="M158" s="657"/>
      <c r="O158" s="658"/>
      <c r="P158" s="658"/>
      <c r="Q158" s="656"/>
      <c r="R158" s="604"/>
      <c r="S158" s="781"/>
    </row>
    <row r="159" spans="1:19" s="603" customFormat="1" hidden="1" x14ac:dyDescent="0.25">
      <c r="A159" s="604"/>
      <c r="F159" s="653"/>
      <c r="H159" s="654"/>
      <c r="I159" s="655"/>
      <c r="J159" s="655"/>
      <c r="K159" s="656"/>
      <c r="M159" s="657"/>
      <c r="O159" s="658"/>
      <c r="P159" s="658"/>
      <c r="Q159" s="656"/>
      <c r="R159" s="604"/>
      <c r="S159" s="781"/>
    </row>
    <row r="160" spans="1:19" s="603" customFormat="1" hidden="1" x14ac:dyDescent="0.25">
      <c r="A160" s="604"/>
      <c r="F160" s="653"/>
      <c r="H160" s="654"/>
      <c r="I160" s="655"/>
      <c r="J160" s="655"/>
      <c r="K160" s="656"/>
      <c r="M160" s="657"/>
      <c r="O160" s="658"/>
      <c r="P160" s="658"/>
      <c r="Q160" s="656"/>
      <c r="R160" s="604"/>
      <c r="S160" s="781"/>
    </row>
    <row r="161" spans="1:19" s="603" customFormat="1" hidden="1" x14ac:dyDescent="0.25">
      <c r="A161" s="604"/>
      <c r="F161" s="653"/>
      <c r="H161" s="654"/>
      <c r="I161" s="655"/>
      <c r="J161" s="655"/>
      <c r="K161" s="656"/>
      <c r="M161" s="657"/>
      <c r="O161" s="658"/>
      <c r="P161" s="658"/>
      <c r="Q161" s="656"/>
      <c r="R161" s="604"/>
      <c r="S161" s="781"/>
    </row>
    <row r="162" spans="1:19" s="603" customFormat="1" hidden="1" x14ac:dyDescent="0.25">
      <c r="A162" s="604"/>
      <c r="F162" s="653"/>
      <c r="H162" s="654"/>
      <c r="I162" s="655"/>
      <c r="J162" s="655"/>
      <c r="K162" s="656"/>
      <c r="M162" s="657"/>
      <c r="O162" s="658"/>
      <c r="P162" s="658"/>
      <c r="Q162" s="656"/>
      <c r="R162" s="604"/>
      <c r="S162" s="781"/>
    </row>
    <row r="163" spans="1:19" s="603" customFormat="1" hidden="1" x14ac:dyDescent="0.25">
      <c r="A163" s="604"/>
      <c r="F163" s="653"/>
      <c r="H163" s="654"/>
      <c r="I163" s="655"/>
      <c r="J163" s="655"/>
      <c r="K163" s="656"/>
      <c r="M163" s="657"/>
      <c r="O163" s="658"/>
      <c r="P163" s="658"/>
      <c r="Q163" s="656"/>
      <c r="R163" s="604"/>
      <c r="S163" s="781"/>
    </row>
    <row r="164" spans="1:19" s="603" customFormat="1" hidden="1" x14ac:dyDescent="0.25">
      <c r="A164" s="604"/>
      <c r="F164" s="653"/>
      <c r="H164" s="654"/>
      <c r="I164" s="655"/>
      <c r="J164" s="655"/>
      <c r="K164" s="656"/>
      <c r="M164" s="657"/>
      <c r="O164" s="658"/>
      <c r="P164" s="658"/>
      <c r="Q164" s="656"/>
      <c r="R164" s="604"/>
      <c r="S164" s="781"/>
    </row>
    <row r="165" spans="1:19" s="603" customFormat="1" hidden="1" x14ac:dyDescent="0.25">
      <c r="A165" s="604"/>
      <c r="F165" s="653"/>
      <c r="H165" s="654"/>
      <c r="I165" s="655"/>
      <c r="J165" s="655"/>
      <c r="K165" s="656"/>
      <c r="M165" s="657"/>
      <c r="O165" s="658"/>
      <c r="P165" s="658"/>
      <c r="Q165" s="656"/>
      <c r="R165" s="604"/>
      <c r="S165" s="781"/>
    </row>
    <row r="166" spans="1:19" s="603" customFormat="1" hidden="1" x14ac:dyDescent="0.25">
      <c r="A166" s="604"/>
      <c r="F166" s="653"/>
      <c r="H166" s="654"/>
      <c r="I166" s="655"/>
      <c r="J166" s="655"/>
      <c r="K166" s="656"/>
      <c r="M166" s="657"/>
      <c r="O166" s="658"/>
      <c r="P166" s="658"/>
      <c r="Q166" s="656"/>
      <c r="R166" s="604"/>
      <c r="S166" s="781"/>
    </row>
    <row r="167" spans="1:19" s="603" customFormat="1" hidden="1" x14ac:dyDescent="0.25">
      <c r="A167" s="604"/>
      <c r="F167" s="653"/>
      <c r="H167" s="654"/>
      <c r="I167" s="655"/>
      <c r="J167" s="655"/>
      <c r="K167" s="656"/>
      <c r="M167" s="657"/>
      <c r="O167" s="658"/>
      <c r="P167" s="658"/>
      <c r="Q167" s="656"/>
      <c r="R167" s="604"/>
      <c r="S167" s="781"/>
    </row>
    <row r="168" spans="1:19" s="603" customFormat="1" hidden="1" x14ac:dyDescent="0.25">
      <c r="A168" s="604"/>
      <c r="F168" s="653"/>
      <c r="H168" s="654"/>
      <c r="I168" s="655"/>
      <c r="J168" s="655"/>
      <c r="K168" s="656"/>
      <c r="M168" s="657"/>
      <c r="O168" s="658"/>
      <c r="P168" s="658"/>
      <c r="Q168" s="656"/>
      <c r="R168" s="604"/>
      <c r="S168" s="781"/>
    </row>
    <row r="169" spans="1:19" s="603" customFormat="1" hidden="1" x14ac:dyDescent="0.25">
      <c r="A169" s="604"/>
      <c r="F169" s="653"/>
      <c r="H169" s="654"/>
      <c r="I169" s="655"/>
      <c r="J169" s="655"/>
      <c r="K169" s="656"/>
      <c r="M169" s="657"/>
      <c r="O169" s="658"/>
      <c r="P169" s="658"/>
      <c r="Q169" s="656"/>
      <c r="R169" s="604"/>
      <c r="S169" s="781"/>
    </row>
    <row r="170" spans="1:19" s="603" customFormat="1" hidden="1" x14ac:dyDescent="0.25">
      <c r="A170" s="604"/>
      <c r="F170" s="653"/>
      <c r="H170" s="654"/>
      <c r="I170" s="655"/>
      <c r="J170" s="655"/>
      <c r="K170" s="656"/>
      <c r="M170" s="657"/>
      <c r="O170" s="658"/>
      <c r="P170" s="658"/>
      <c r="Q170" s="656"/>
      <c r="R170" s="604"/>
      <c r="S170" s="781"/>
    </row>
    <row r="171" spans="1:19" s="603" customFormat="1" hidden="1" x14ac:dyDescent="0.25">
      <c r="A171" s="604"/>
      <c r="F171" s="653"/>
      <c r="H171" s="654"/>
      <c r="I171" s="655"/>
      <c r="J171" s="655"/>
      <c r="K171" s="656"/>
      <c r="M171" s="657"/>
      <c r="O171" s="658"/>
      <c r="P171" s="658"/>
      <c r="Q171" s="656"/>
      <c r="R171" s="604"/>
      <c r="S171" s="781"/>
    </row>
    <row r="172" spans="1:19" s="603" customFormat="1" hidden="1" x14ac:dyDescent="0.25">
      <c r="A172" s="604"/>
      <c r="F172" s="653"/>
      <c r="H172" s="654"/>
      <c r="I172" s="655"/>
      <c r="J172" s="655"/>
      <c r="K172" s="656"/>
      <c r="M172" s="657"/>
      <c r="O172" s="658"/>
      <c r="P172" s="658"/>
      <c r="Q172" s="656"/>
      <c r="R172" s="604"/>
      <c r="S172" s="781"/>
    </row>
    <row r="173" spans="1:19" s="603" customFormat="1" hidden="1" x14ac:dyDescent="0.25">
      <c r="A173" s="604"/>
      <c r="F173" s="653"/>
      <c r="H173" s="654"/>
      <c r="I173" s="655"/>
      <c r="J173" s="655"/>
      <c r="K173" s="656"/>
      <c r="M173" s="657"/>
      <c r="O173" s="658"/>
      <c r="P173" s="658"/>
      <c r="Q173" s="656"/>
      <c r="R173" s="604"/>
      <c r="S173" s="781"/>
    </row>
    <row r="174" spans="1:19" s="603" customFormat="1" hidden="1" x14ac:dyDescent="0.25">
      <c r="A174" s="604"/>
      <c r="F174" s="653"/>
      <c r="H174" s="654"/>
      <c r="I174" s="655"/>
      <c r="J174" s="655"/>
      <c r="K174" s="656"/>
      <c r="M174" s="657"/>
      <c r="O174" s="658"/>
      <c r="P174" s="658"/>
      <c r="Q174" s="656"/>
      <c r="R174" s="604"/>
      <c r="S174" s="781"/>
    </row>
    <row r="175" spans="1:19" s="603" customFormat="1" hidden="1" x14ac:dyDescent="0.25">
      <c r="A175" s="604"/>
      <c r="F175" s="653"/>
      <c r="H175" s="654"/>
      <c r="I175" s="655"/>
      <c r="J175" s="655"/>
      <c r="K175" s="656"/>
      <c r="M175" s="657"/>
      <c r="O175" s="658"/>
      <c r="P175" s="658"/>
      <c r="Q175" s="656"/>
      <c r="R175" s="604"/>
      <c r="S175" s="781"/>
    </row>
    <row r="176" spans="1:19" s="603" customFormat="1" hidden="1" x14ac:dyDescent="0.25">
      <c r="A176" s="604"/>
      <c r="F176" s="653"/>
      <c r="H176" s="654"/>
      <c r="I176" s="655"/>
      <c r="J176" s="655"/>
      <c r="K176" s="656"/>
      <c r="M176" s="657"/>
      <c r="O176" s="658"/>
      <c r="P176" s="658"/>
      <c r="Q176" s="656"/>
      <c r="R176" s="604"/>
      <c r="S176" s="781"/>
    </row>
    <row r="177" spans="1:19" s="603" customFormat="1" hidden="1" x14ac:dyDescent="0.25">
      <c r="A177" s="604"/>
      <c r="F177" s="653"/>
      <c r="H177" s="654"/>
      <c r="I177" s="655"/>
      <c r="J177" s="655"/>
      <c r="K177" s="656"/>
      <c r="M177" s="657"/>
      <c r="O177" s="658"/>
      <c r="P177" s="658"/>
      <c r="Q177" s="656"/>
      <c r="R177" s="604"/>
      <c r="S177" s="781"/>
    </row>
    <row r="178" spans="1:19" s="603" customFormat="1" hidden="1" x14ac:dyDescent="0.25">
      <c r="A178" s="604"/>
      <c r="F178" s="653"/>
      <c r="H178" s="654"/>
      <c r="I178" s="655"/>
      <c r="J178" s="655"/>
      <c r="K178" s="656"/>
      <c r="M178" s="657"/>
      <c r="O178" s="658"/>
      <c r="P178" s="658"/>
      <c r="Q178" s="656"/>
      <c r="R178" s="604"/>
      <c r="S178" s="781"/>
    </row>
    <row r="179" spans="1:19" s="603" customFormat="1" hidden="1" x14ac:dyDescent="0.25">
      <c r="A179" s="604"/>
      <c r="F179" s="653"/>
      <c r="H179" s="654"/>
      <c r="I179" s="655"/>
      <c r="J179" s="655"/>
      <c r="K179" s="656"/>
      <c r="M179" s="657"/>
      <c r="O179" s="658"/>
      <c r="P179" s="658"/>
      <c r="Q179" s="656"/>
      <c r="R179" s="604"/>
      <c r="S179" s="781"/>
    </row>
    <row r="180" spans="1:19" s="603" customFormat="1" hidden="1" x14ac:dyDescent="0.25">
      <c r="A180" s="604"/>
      <c r="F180" s="653"/>
      <c r="H180" s="654"/>
      <c r="I180" s="655"/>
      <c r="J180" s="655"/>
      <c r="K180" s="656"/>
      <c r="M180" s="657"/>
      <c r="O180" s="658"/>
      <c r="P180" s="658"/>
      <c r="Q180" s="656"/>
      <c r="R180" s="604"/>
      <c r="S180" s="781"/>
    </row>
    <row r="181" spans="1:19" s="603" customFormat="1" hidden="1" x14ac:dyDescent="0.25">
      <c r="A181" s="604"/>
      <c r="F181" s="653"/>
      <c r="H181" s="654"/>
      <c r="I181" s="655"/>
      <c r="J181" s="655"/>
      <c r="K181" s="656"/>
      <c r="M181" s="657"/>
      <c r="O181" s="658"/>
      <c r="P181" s="658"/>
      <c r="Q181" s="656"/>
      <c r="R181" s="604"/>
      <c r="S181" s="781"/>
    </row>
    <row r="182" spans="1:19" s="603" customFormat="1" hidden="1" x14ac:dyDescent="0.25">
      <c r="A182" s="604"/>
      <c r="F182" s="653"/>
      <c r="H182" s="654"/>
      <c r="I182" s="655"/>
      <c r="J182" s="655"/>
      <c r="K182" s="656"/>
      <c r="M182" s="657"/>
      <c r="O182" s="658"/>
      <c r="P182" s="658"/>
      <c r="Q182" s="656"/>
      <c r="R182" s="604"/>
      <c r="S182" s="781"/>
    </row>
    <row r="183" spans="1:19" s="603" customFormat="1" hidden="1" x14ac:dyDescent="0.25">
      <c r="A183" s="604"/>
      <c r="F183" s="653"/>
      <c r="H183" s="654"/>
      <c r="I183" s="655"/>
      <c r="J183" s="655"/>
      <c r="K183" s="656"/>
      <c r="M183" s="657"/>
      <c r="O183" s="658"/>
      <c r="P183" s="658"/>
      <c r="Q183" s="656"/>
      <c r="R183" s="604"/>
      <c r="S183" s="781"/>
    </row>
    <row r="184" spans="1:19" s="603" customFormat="1" hidden="1" x14ac:dyDescent="0.25">
      <c r="A184" s="604"/>
      <c r="F184" s="653"/>
      <c r="H184" s="654"/>
      <c r="I184" s="655"/>
      <c r="J184" s="655"/>
      <c r="K184" s="656"/>
      <c r="M184" s="657"/>
      <c r="O184" s="658"/>
      <c r="P184" s="658"/>
      <c r="Q184" s="656"/>
      <c r="R184" s="604"/>
      <c r="S184" s="781"/>
    </row>
    <row r="185" spans="1:19" s="603" customFormat="1" hidden="1" x14ac:dyDescent="0.25">
      <c r="A185" s="604"/>
      <c r="F185" s="653"/>
      <c r="H185" s="654"/>
      <c r="I185" s="655"/>
      <c r="J185" s="655"/>
      <c r="K185" s="656"/>
      <c r="M185" s="657"/>
      <c r="O185" s="658"/>
      <c r="P185" s="658"/>
      <c r="Q185" s="656"/>
      <c r="R185" s="604"/>
      <c r="S185" s="781"/>
    </row>
    <row r="186" spans="1:19" s="603" customFormat="1" hidden="1" x14ac:dyDescent="0.25">
      <c r="A186" s="604"/>
      <c r="F186" s="653"/>
      <c r="H186" s="654"/>
      <c r="I186" s="655"/>
      <c r="J186" s="655"/>
      <c r="K186" s="656"/>
      <c r="M186" s="657"/>
      <c r="O186" s="658"/>
      <c r="P186" s="658"/>
      <c r="Q186" s="656"/>
      <c r="R186" s="604"/>
      <c r="S186" s="781"/>
    </row>
    <row r="187" spans="1:19" s="603" customFormat="1" hidden="1" x14ac:dyDescent="0.25">
      <c r="A187" s="604"/>
      <c r="F187" s="653"/>
      <c r="H187" s="654"/>
      <c r="I187" s="655"/>
      <c r="J187" s="655"/>
      <c r="K187" s="656"/>
      <c r="M187" s="657"/>
      <c r="O187" s="658"/>
      <c r="P187" s="658"/>
      <c r="Q187" s="656"/>
      <c r="R187" s="604"/>
      <c r="S187" s="781"/>
    </row>
    <row r="188" spans="1:19" s="603" customFormat="1" hidden="1" x14ac:dyDescent="0.25">
      <c r="A188" s="604"/>
      <c r="F188" s="653"/>
      <c r="H188" s="654"/>
      <c r="I188" s="655"/>
      <c r="J188" s="655"/>
      <c r="K188" s="656"/>
      <c r="M188" s="657"/>
      <c r="O188" s="658"/>
      <c r="P188" s="658"/>
      <c r="Q188" s="656"/>
      <c r="R188" s="604"/>
      <c r="S188" s="781"/>
    </row>
    <row r="189" spans="1:19" s="603" customFormat="1" hidden="1" x14ac:dyDescent="0.25">
      <c r="A189" s="604"/>
      <c r="F189" s="653"/>
      <c r="H189" s="654"/>
      <c r="I189" s="655"/>
      <c r="J189" s="655"/>
      <c r="K189" s="656"/>
      <c r="M189" s="657"/>
      <c r="O189" s="658"/>
      <c r="P189" s="658"/>
      <c r="Q189" s="656"/>
      <c r="R189" s="604"/>
      <c r="S189" s="781"/>
    </row>
    <row r="190" spans="1:19" s="603" customFormat="1" hidden="1" x14ac:dyDescent="0.25">
      <c r="A190" s="604"/>
      <c r="F190" s="653"/>
      <c r="H190" s="654"/>
      <c r="I190" s="655"/>
      <c r="J190" s="655"/>
      <c r="K190" s="656"/>
      <c r="M190" s="657"/>
      <c r="O190" s="658"/>
      <c r="P190" s="658"/>
      <c r="Q190" s="656"/>
      <c r="R190" s="604"/>
      <c r="S190" s="781"/>
    </row>
    <row r="191" spans="1:19" s="603" customFormat="1" hidden="1" x14ac:dyDescent="0.25">
      <c r="A191" s="604"/>
      <c r="F191" s="653"/>
      <c r="H191" s="654"/>
      <c r="I191" s="655"/>
      <c r="J191" s="655"/>
      <c r="K191" s="656"/>
      <c r="M191" s="657"/>
      <c r="O191" s="658"/>
      <c r="P191" s="658"/>
      <c r="Q191" s="656"/>
      <c r="R191" s="604"/>
      <c r="S191" s="781"/>
    </row>
    <row r="192" spans="1:19" s="603" customFormat="1" hidden="1" x14ac:dyDescent="0.25">
      <c r="A192" s="604"/>
      <c r="F192" s="653"/>
      <c r="H192" s="654"/>
      <c r="I192" s="655"/>
      <c r="J192" s="655"/>
      <c r="K192" s="656"/>
      <c r="M192" s="657"/>
      <c r="O192" s="658"/>
      <c r="P192" s="658"/>
      <c r="Q192" s="656"/>
      <c r="R192" s="604"/>
      <c r="S192" s="781"/>
    </row>
    <row r="193" spans="1:19" s="603" customFormat="1" hidden="1" x14ac:dyDescent="0.25">
      <c r="A193" s="604"/>
      <c r="F193" s="653"/>
      <c r="H193" s="654"/>
      <c r="I193" s="655"/>
      <c r="J193" s="655"/>
      <c r="K193" s="656"/>
      <c r="M193" s="657"/>
      <c r="O193" s="658"/>
      <c r="P193" s="658"/>
      <c r="Q193" s="656"/>
      <c r="R193" s="604"/>
      <c r="S193" s="781"/>
    </row>
    <row r="194" spans="1:19" s="603" customFormat="1" hidden="1" x14ac:dyDescent="0.25">
      <c r="A194" s="604"/>
      <c r="F194" s="653"/>
      <c r="H194" s="654"/>
      <c r="I194" s="655"/>
      <c r="J194" s="655"/>
      <c r="K194" s="656"/>
      <c r="M194" s="657"/>
      <c r="O194" s="658"/>
      <c r="P194" s="658"/>
      <c r="Q194" s="656"/>
      <c r="R194" s="604"/>
      <c r="S194" s="781"/>
    </row>
    <row r="195" spans="1:19" s="603" customFormat="1" hidden="1" x14ac:dyDescent="0.25">
      <c r="A195" s="604"/>
      <c r="F195" s="653"/>
      <c r="H195" s="654"/>
      <c r="I195" s="655"/>
      <c r="J195" s="655"/>
      <c r="K195" s="656"/>
      <c r="M195" s="657"/>
      <c r="O195" s="658"/>
      <c r="P195" s="658"/>
      <c r="Q195" s="656"/>
      <c r="R195" s="604"/>
      <c r="S195" s="781"/>
    </row>
    <row r="196" spans="1:19" s="603" customFormat="1" hidden="1" x14ac:dyDescent="0.25">
      <c r="A196" s="604"/>
      <c r="F196" s="653"/>
      <c r="H196" s="654"/>
      <c r="I196" s="655"/>
      <c r="J196" s="655"/>
      <c r="K196" s="656"/>
      <c r="M196" s="657"/>
      <c r="O196" s="658"/>
      <c r="P196" s="658"/>
      <c r="Q196" s="656"/>
      <c r="R196" s="604"/>
      <c r="S196" s="781"/>
    </row>
    <row r="197" spans="1:19" s="603" customFormat="1" hidden="1" x14ac:dyDescent="0.25">
      <c r="A197" s="604"/>
      <c r="F197" s="653"/>
      <c r="H197" s="654"/>
      <c r="I197" s="655"/>
      <c r="J197" s="655"/>
      <c r="K197" s="656"/>
      <c r="M197" s="657"/>
      <c r="O197" s="658"/>
      <c r="P197" s="658"/>
      <c r="Q197" s="656"/>
      <c r="R197" s="604"/>
      <c r="S197" s="781"/>
    </row>
    <row r="198" spans="1:19" s="603" customFormat="1" hidden="1" x14ac:dyDescent="0.25">
      <c r="A198" s="604"/>
      <c r="F198" s="653"/>
      <c r="H198" s="654"/>
      <c r="I198" s="655"/>
      <c r="J198" s="655"/>
      <c r="K198" s="656"/>
      <c r="M198" s="657"/>
      <c r="O198" s="658"/>
      <c r="P198" s="658"/>
      <c r="Q198" s="656"/>
      <c r="R198" s="604"/>
      <c r="S198" s="781"/>
    </row>
    <row r="199" spans="1:19" s="603" customFormat="1" hidden="1" x14ac:dyDescent="0.25">
      <c r="A199" s="604"/>
      <c r="F199" s="653"/>
      <c r="H199" s="654"/>
      <c r="I199" s="655"/>
      <c r="J199" s="655"/>
      <c r="K199" s="656"/>
      <c r="M199" s="657"/>
      <c r="O199" s="658"/>
      <c r="P199" s="658"/>
      <c r="Q199" s="656"/>
      <c r="R199" s="604"/>
      <c r="S199" s="781"/>
    </row>
    <row r="200" spans="1:19" s="603" customFormat="1" hidden="1" x14ac:dyDescent="0.25">
      <c r="A200" s="604"/>
      <c r="F200" s="653"/>
      <c r="H200" s="654"/>
      <c r="I200" s="655"/>
      <c r="J200" s="655"/>
      <c r="K200" s="656"/>
      <c r="M200" s="657"/>
      <c r="O200" s="658"/>
      <c r="P200" s="658"/>
      <c r="Q200" s="656"/>
      <c r="R200" s="604"/>
      <c r="S200" s="781"/>
    </row>
    <row r="201" spans="1:19" s="603" customFormat="1" hidden="1" x14ac:dyDescent="0.25">
      <c r="A201" s="604"/>
      <c r="F201" s="653"/>
      <c r="H201" s="654"/>
      <c r="I201" s="655"/>
      <c r="J201" s="655"/>
      <c r="K201" s="656"/>
      <c r="M201" s="657"/>
      <c r="O201" s="658"/>
      <c r="P201" s="658"/>
      <c r="Q201" s="656"/>
      <c r="R201" s="604"/>
      <c r="S201" s="781"/>
    </row>
    <row r="202" spans="1:19" s="603" customFormat="1" hidden="1" x14ac:dyDescent="0.25">
      <c r="A202" s="604"/>
      <c r="F202" s="653"/>
      <c r="H202" s="654"/>
      <c r="I202" s="655"/>
      <c r="J202" s="655"/>
      <c r="K202" s="656"/>
      <c r="M202" s="657"/>
      <c r="O202" s="658"/>
      <c r="P202" s="658"/>
      <c r="Q202" s="656"/>
      <c r="R202" s="604"/>
      <c r="S202" s="781"/>
    </row>
    <row r="203" spans="1:19" s="603" customFormat="1" hidden="1" x14ac:dyDescent="0.25">
      <c r="A203" s="604"/>
      <c r="F203" s="653"/>
      <c r="H203" s="654"/>
      <c r="I203" s="655"/>
      <c r="J203" s="655"/>
      <c r="K203" s="656"/>
      <c r="M203" s="657"/>
      <c r="O203" s="658"/>
      <c r="P203" s="658"/>
      <c r="Q203" s="656"/>
      <c r="R203" s="604"/>
      <c r="S203" s="781"/>
    </row>
    <row r="204" spans="1:19" s="603" customFormat="1" hidden="1" x14ac:dyDescent="0.25">
      <c r="A204" s="604"/>
      <c r="F204" s="653"/>
      <c r="H204" s="654"/>
      <c r="I204" s="655"/>
      <c r="J204" s="655"/>
      <c r="K204" s="656"/>
      <c r="M204" s="657"/>
      <c r="O204" s="658"/>
      <c r="P204" s="658"/>
      <c r="Q204" s="656"/>
      <c r="R204" s="604"/>
      <c r="S204" s="781"/>
    </row>
    <row r="205" spans="1:19" s="603" customFormat="1" hidden="1" x14ac:dyDescent="0.25">
      <c r="A205" s="604"/>
      <c r="F205" s="653"/>
      <c r="H205" s="654"/>
      <c r="I205" s="655"/>
      <c r="J205" s="655"/>
      <c r="K205" s="656"/>
      <c r="M205" s="657"/>
      <c r="O205" s="658"/>
      <c r="P205" s="658"/>
      <c r="Q205" s="656"/>
      <c r="R205" s="604"/>
      <c r="S205" s="781"/>
    </row>
    <row r="206" spans="1:19" s="603" customFormat="1" hidden="1" x14ac:dyDescent="0.25">
      <c r="A206" s="604"/>
      <c r="F206" s="653"/>
      <c r="H206" s="654"/>
      <c r="I206" s="655"/>
      <c r="J206" s="655"/>
      <c r="K206" s="656"/>
      <c r="M206" s="657"/>
      <c r="O206" s="658"/>
      <c r="P206" s="658"/>
      <c r="Q206" s="656"/>
      <c r="R206" s="604"/>
      <c r="S206" s="781"/>
    </row>
    <row r="207" spans="1:19" s="603" customFormat="1" hidden="1" x14ac:dyDescent="0.25">
      <c r="A207" s="604"/>
      <c r="F207" s="653"/>
      <c r="H207" s="654"/>
      <c r="I207" s="655"/>
      <c r="J207" s="655"/>
      <c r="K207" s="656"/>
      <c r="M207" s="657"/>
      <c r="O207" s="658"/>
      <c r="P207" s="658"/>
      <c r="Q207" s="656"/>
      <c r="R207" s="604"/>
      <c r="S207" s="781"/>
    </row>
    <row r="208" spans="1:19" s="603" customFormat="1" hidden="1" x14ac:dyDescent="0.25">
      <c r="A208" s="604"/>
      <c r="F208" s="653"/>
      <c r="H208" s="654"/>
      <c r="I208" s="655"/>
      <c r="J208" s="655"/>
      <c r="K208" s="656"/>
      <c r="M208" s="657"/>
      <c r="O208" s="658"/>
      <c r="P208" s="658"/>
      <c r="Q208" s="656"/>
      <c r="R208" s="604"/>
      <c r="S208" s="781"/>
    </row>
    <row r="209" spans="1:19" s="603" customFormat="1" hidden="1" x14ac:dyDescent="0.25">
      <c r="A209" s="604"/>
      <c r="F209" s="653"/>
      <c r="H209" s="654"/>
      <c r="I209" s="655"/>
      <c r="J209" s="655"/>
      <c r="K209" s="656"/>
      <c r="M209" s="657"/>
      <c r="O209" s="658"/>
      <c r="P209" s="658"/>
      <c r="Q209" s="656"/>
      <c r="R209" s="604"/>
      <c r="S209" s="781"/>
    </row>
    <row r="210" spans="1:19" s="603" customFormat="1" hidden="1" x14ac:dyDescent="0.25">
      <c r="A210" s="604"/>
      <c r="F210" s="653"/>
      <c r="H210" s="654"/>
      <c r="I210" s="655"/>
      <c r="J210" s="655"/>
      <c r="K210" s="656"/>
      <c r="M210" s="657"/>
      <c r="O210" s="658"/>
      <c r="P210" s="658"/>
      <c r="Q210" s="656"/>
      <c r="R210" s="604"/>
      <c r="S210" s="781"/>
    </row>
    <row r="211" spans="1:19" s="603" customFormat="1" hidden="1" x14ac:dyDescent="0.25">
      <c r="A211" s="604"/>
      <c r="F211" s="653"/>
      <c r="H211" s="654"/>
      <c r="I211" s="655"/>
      <c r="J211" s="655"/>
      <c r="K211" s="656"/>
      <c r="M211" s="657"/>
      <c r="O211" s="658"/>
      <c r="P211" s="658"/>
      <c r="Q211" s="656"/>
      <c r="R211" s="604"/>
      <c r="S211" s="781"/>
    </row>
    <row r="212" spans="1:19" s="603" customFormat="1" hidden="1" x14ac:dyDescent="0.25">
      <c r="A212" s="604"/>
      <c r="F212" s="653"/>
      <c r="H212" s="654"/>
      <c r="I212" s="655"/>
      <c r="J212" s="655"/>
      <c r="K212" s="656"/>
      <c r="M212" s="657"/>
      <c r="O212" s="658"/>
      <c r="P212" s="658"/>
      <c r="Q212" s="656"/>
      <c r="R212" s="604"/>
      <c r="S212" s="781"/>
    </row>
    <row r="213" spans="1:19" s="603" customFormat="1" hidden="1" x14ac:dyDescent="0.25">
      <c r="A213" s="604"/>
      <c r="F213" s="653"/>
      <c r="H213" s="654"/>
      <c r="I213" s="655"/>
      <c r="J213" s="655"/>
      <c r="K213" s="656"/>
      <c r="M213" s="657"/>
      <c r="O213" s="658"/>
      <c r="P213" s="658"/>
      <c r="Q213" s="656"/>
      <c r="R213" s="604"/>
      <c r="S213" s="781"/>
    </row>
    <row r="214" spans="1:19" s="603" customFormat="1" hidden="1" x14ac:dyDescent="0.25">
      <c r="A214" s="604"/>
      <c r="F214" s="653"/>
      <c r="H214" s="654"/>
      <c r="I214" s="655"/>
      <c r="J214" s="655"/>
      <c r="K214" s="656"/>
      <c r="M214" s="657"/>
      <c r="O214" s="658"/>
      <c r="P214" s="658"/>
      <c r="Q214" s="656"/>
      <c r="R214" s="604"/>
      <c r="S214" s="781"/>
    </row>
    <row r="215" spans="1:19" s="603" customFormat="1" hidden="1" x14ac:dyDescent="0.25">
      <c r="A215" s="604"/>
      <c r="F215" s="653"/>
      <c r="H215" s="654"/>
      <c r="I215" s="655"/>
      <c r="J215" s="655"/>
      <c r="K215" s="656"/>
      <c r="M215" s="657"/>
      <c r="O215" s="658"/>
      <c r="P215" s="658"/>
      <c r="Q215" s="656"/>
      <c r="R215" s="604"/>
      <c r="S215" s="781"/>
    </row>
    <row r="216" spans="1:19" s="603" customFormat="1" hidden="1" x14ac:dyDescent="0.25">
      <c r="A216" s="604"/>
      <c r="F216" s="653"/>
      <c r="H216" s="654"/>
      <c r="I216" s="655"/>
      <c r="J216" s="655"/>
      <c r="K216" s="656"/>
      <c r="M216" s="657"/>
      <c r="O216" s="658"/>
      <c r="P216" s="658"/>
      <c r="Q216" s="656"/>
      <c r="R216" s="604"/>
      <c r="S216" s="781"/>
    </row>
    <row r="217" spans="1:19" s="603" customFormat="1" hidden="1" x14ac:dyDescent="0.25">
      <c r="A217" s="604"/>
      <c r="F217" s="653"/>
      <c r="H217" s="654"/>
      <c r="I217" s="655"/>
      <c r="J217" s="655"/>
      <c r="K217" s="656"/>
      <c r="M217" s="657"/>
      <c r="O217" s="658"/>
      <c r="P217" s="658"/>
      <c r="Q217" s="656"/>
      <c r="R217" s="604"/>
      <c r="S217" s="781"/>
    </row>
    <row r="218" spans="1:19" s="603" customFormat="1" hidden="1" x14ac:dyDescent="0.25">
      <c r="A218" s="604"/>
      <c r="F218" s="653"/>
      <c r="H218" s="654"/>
      <c r="I218" s="655"/>
      <c r="J218" s="655"/>
      <c r="K218" s="656"/>
      <c r="M218" s="657"/>
      <c r="O218" s="658"/>
      <c r="P218" s="658"/>
      <c r="Q218" s="656"/>
      <c r="R218" s="604"/>
      <c r="S218" s="781"/>
    </row>
    <row r="219" spans="1:19" s="603" customFormat="1" hidden="1" x14ac:dyDescent="0.25">
      <c r="A219" s="604"/>
      <c r="F219" s="653"/>
      <c r="H219" s="654"/>
      <c r="I219" s="655"/>
      <c r="J219" s="655"/>
      <c r="K219" s="656"/>
      <c r="M219" s="657"/>
      <c r="O219" s="658"/>
      <c r="P219" s="658"/>
      <c r="Q219" s="656"/>
      <c r="R219" s="604"/>
      <c r="S219" s="781"/>
    </row>
    <row r="220" spans="1:19" s="603" customFormat="1" hidden="1" x14ac:dyDescent="0.25">
      <c r="A220" s="604"/>
      <c r="F220" s="653"/>
      <c r="H220" s="654"/>
      <c r="I220" s="655"/>
      <c r="J220" s="655"/>
      <c r="K220" s="656"/>
      <c r="M220" s="657"/>
      <c r="O220" s="658"/>
      <c r="P220" s="658"/>
      <c r="Q220" s="656"/>
      <c r="R220" s="604"/>
      <c r="S220" s="781"/>
    </row>
    <row r="221" spans="1:19" s="603" customFormat="1" hidden="1" x14ac:dyDescent="0.25">
      <c r="A221" s="604"/>
      <c r="F221" s="653"/>
      <c r="H221" s="654"/>
      <c r="I221" s="655"/>
      <c r="J221" s="655"/>
      <c r="K221" s="656"/>
      <c r="M221" s="657"/>
      <c r="O221" s="658"/>
      <c r="P221" s="658"/>
      <c r="Q221" s="656"/>
      <c r="R221" s="604"/>
      <c r="S221" s="781"/>
    </row>
    <row r="222" spans="1:19" s="603" customFormat="1" hidden="1" x14ac:dyDescent="0.25">
      <c r="A222" s="604"/>
      <c r="F222" s="653"/>
      <c r="H222" s="654"/>
      <c r="I222" s="655"/>
      <c r="J222" s="655"/>
      <c r="K222" s="656"/>
      <c r="M222" s="657"/>
      <c r="O222" s="658"/>
      <c r="P222" s="658"/>
      <c r="Q222" s="656"/>
      <c r="R222" s="604"/>
      <c r="S222" s="781"/>
    </row>
    <row r="223" spans="1:19" s="603" customFormat="1" hidden="1" x14ac:dyDescent="0.25">
      <c r="A223" s="604"/>
      <c r="F223" s="653"/>
      <c r="H223" s="654"/>
      <c r="I223" s="655"/>
      <c r="J223" s="655"/>
      <c r="K223" s="656"/>
      <c r="M223" s="657"/>
      <c r="O223" s="658"/>
      <c r="P223" s="658"/>
      <c r="Q223" s="656"/>
      <c r="R223" s="604"/>
      <c r="S223" s="781"/>
    </row>
    <row r="224" spans="1:19" s="603" customFormat="1" hidden="1" x14ac:dyDescent="0.25">
      <c r="A224" s="604"/>
      <c r="F224" s="653"/>
      <c r="H224" s="654"/>
      <c r="I224" s="655"/>
      <c r="J224" s="655"/>
      <c r="K224" s="656"/>
      <c r="M224" s="657"/>
      <c r="O224" s="658"/>
      <c r="P224" s="658"/>
      <c r="Q224" s="656"/>
      <c r="R224" s="604"/>
      <c r="S224" s="781"/>
    </row>
    <row r="225" spans="1:19" s="603" customFormat="1" hidden="1" x14ac:dyDescent="0.25">
      <c r="A225" s="604"/>
      <c r="F225" s="653"/>
      <c r="H225" s="654"/>
      <c r="I225" s="655"/>
      <c r="J225" s="655"/>
      <c r="K225" s="656"/>
      <c r="M225" s="657"/>
      <c r="O225" s="658"/>
      <c r="P225" s="658"/>
      <c r="Q225" s="656"/>
      <c r="R225" s="604"/>
      <c r="S225" s="781"/>
    </row>
    <row r="226" spans="1:19" s="603" customFormat="1" hidden="1" x14ac:dyDescent="0.25">
      <c r="A226" s="604"/>
      <c r="F226" s="653"/>
      <c r="H226" s="654"/>
      <c r="I226" s="655"/>
      <c r="J226" s="655"/>
      <c r="K226" s="656"/>
      <c r="M226" s="657"/>
      <c r="O226" s="658"/>
      <c r="P226" s="658"/>
      <c r="Q226" s="656"/>
      <c r="R226" s="604"/>
      <c r="S226" s="781"/>
    </row>
    <row r="227" spans="1:19" s="603" customFormat="1" hidden="1" x14ac:dyDescent="0.25">
      <c r="A227" s="604"/>
      <c r="F227" s="653"/>
      <c r="H227" s="654"/>
      <c r="I227" s="655"/>
      <c r="J227" s="655"/>
      <c r="K227" s="656"/>
      <c r="M227" s="657"/>
      <c r="O227" s="658"/>
      <c r="P227" s="658"/>
      <c r="Q227" s="656"/>
      <c r="R227" s="604"/>
      <c r="S227" s="781"/>
    </row>
    <row r="228" spans="1:19" s="603" customFormat="1" hidden="1" x14ac:dyDescent="0.25">
      <c r="A228" s="604"/>
      <c r="F228" s="653"/>
      <c r="H228" s="654"/>
      <c r="I228" s="655"/>
      <c r="J228" s="655"/>
      <c r="K228" s="656"/>
      <c r="M228" s="657"/>
      <c r="O228" s="658"/>
      <c r="P228" s="658"/>
      <c r="Q228" s="656"/>
      <c r="R228" s="604"/>
      <c r="S228" s="781"/>
    </row>
    <row r="229" spans="1:19" s="603" customFormat="1" hidden="1" x14ac:dyDescent="0.25">
      <c r="A229" s="604"/>
      <c r="F229" s="653"/>
      <c r="H229" s="654"/>
      <c r="I229" s="655"/>
      <c r="J229" s="655"/>
      <c r="K229" s="656"/>
      <c r="M229" s="657"/>
      <c r="O229" s="658"/>
      <c r="P229" s="658"/>
      <c r="Q229" s="656"/>
      <c r="R229" s="604"/>
      <c r="S229" s="781"/>
    </row>
    <row r="230" spans="1:19" s="603" customFormat="1" hidden="1" x14ac:dyDescent="0.25">
      <c r="A230" s="604"/>
      <c r="F230" s="653"/>
      <c r="H230" s="654"/>
      <c r="I230" s="655"/>
      <c r="J230" s="655"/>
      <c r="K230" s="656"/>
      <c r="M230" s="657"/>
      <c r="O230" s="658"/>
      <c r="P230" s="658"/>
      <c r="Q230" s="656"/>
      <c r="R230" s="604"/>
      <c r="S230" s="781"/>
    </row>
    <row r="231" spans="1:19" s="603" customFormat="1" hidden="1" x14ac:dyDescent="0.25">
      <c r="A231" s="604"/>
      <c r="F231" s="653"/>
      <c r="H231" s="654"/>
      <c r="I231" s="655"/>
      <c r="J231" s="655"/>
      <c r="K231" s="656"/>
      <c r="M231" s="657"/>
      <c r="O231" s="658"/>
      <c r="P231" s="658"/>
      <c r="Q231" s="656"/>
      <c r="R231" s="604"/>
      <c r="S231" s="781"/>
    </row>
    <row r="232" spans="1:19" s="603" customFormat="1" hidden="1" x14ac:dyDescent="0.25">
      <c r="A232" s="604"/>
      <c r="F232" s="653"/>
      <c r="H232" s="654"/>
      <c r="I232" s="655"/>
      <c r="J232" s="655"/>
      <c r="K232" s="656"/>
      <c r="M232" s="657"/>
      <c r="O232" s="658"/>
      <c r="P232" s="658"/>
      <c r="Q232" s="656"/>
      <c r="R232" s="604"/>
      <c r="S232" s="781"/>
    </row>
    <row r="233" spans="1:19" s="603" customFormat="1" hidden="1" x14ac:dyDescent="0.25">
      <c r="A233" s="604"/>
      <c r="F233" s="653"/>
      <c r="H233" s="654"/>
      <c r="I233" s="655"/>
      <c r="J233" s="655"/>
      <c r="K233" s="656"/>
      <c r="M233" s="657"/>
      <c r="O233" s="658"/>
      <c r="P233" s="658"/>
      <c r="Q233" s="656"/>
      <c r="R233" s="604"/>
      <c r="S233" s="781"/>
    </row>
    <row r="234" spans="1:19" s="603" customFormat="1" hidden="1" x14ac:dyDescent="0.25">
      <c r="A234" s="604"/>
      <c r="F234" s="653"/>
      <c r="H234" s="654"/>
      <c r="I234" s="655"/>
      <c r="J234" s="655"/>
      <c r="K234" s="656"/>
      <c r="M234" s="657"/>
      <c r="O234" s="658"/>
      <c r="P234" s="658"/>
      <c r="Q234" s="656"/>
      <c r="R234" s="604"/>
      <c r="S234" s="781"/>
    </row>
    <row r="235" spans="1:19" s="603" customFormat="1" hidden="1" x14ac:dyDescent="0.25">
      <c r="A235" s="604"/>
      <c r="F235" s="653"/>
      <c r="H235" s="654"/>
      <c r="I235" s="655"/>
      <c r="J235" s="655"/>
      <c r="K235" s="656"/>
      <c r="M235" s="657"/>
      <c r="O235" s="658"/>
      <c r="P235" s="658"/>
      <c r="Q235" s="656"/>
      <c r="R235" s="604"/>
      <c r="S235" s="781"/>
    </row>
    <row r="236" spans="1:19" s="603" customFormat="1" hidden="1" x14ac:dyDescent="0.25">
      <c r="A236" s="604"/>
      <c r="F236" s="653"/>
      <c r="H236" s="654"/>
      <c r="I236" s="655"/>
      <c r="J236" s="655"/>
      <c r="K236" s="656"/>
      <c r="M236" s="657"/>
      <c r="O236" s="658"/>
      <c r="P236" s="658"/>
      <c r="Q236" s="656"/>
      <c r="R236" s="604"/>
      <c r="S236" s="781"/>
    </row>
    <row r="237" spans="1:19" s="603" customFormat="1" hidden="1" x14ac:dyDescent="0.25">
      <c r="A237" s="604"/>
      <c r="F237" s="653"/>
      <c r="H237" s="654"/>
      <c r="I237" s="655"/>
      <c r="J237" s="655"/>
      <c r="K237" s="656"/>
      <c r="M237" s="657"/>
      <c r="O237" s="658"/>
      <c r="P237" s="658"/>
      <c r="Q237" s="656"/>
      <c r="R237" s="604"/>
      <c r="S237" s="781"/>
    </row>
    <row r="238" spans="1:19" s="603" customFormat="1" hidden="1" x14ac:dyDescent="0.25">
      <c r="A238" s="604"/>
      <c r="F238" s="653"/>
      <c r="H238" s="654"/>
      <c r="I238" s="655"/>
      <c r="J238" s="655"/>
      <c r="K238" s="656"/>
      <c r="M238" s="657"/>
      <c r="O238" s="658"/>
      <c r="P238" s="658"/>
      <c r="Q238" s="656"/>
      <c r="R238" s="604"/>
      <c r="S238" s="781"/>
    </row>
    <row r="239" spans="1:19" s="603" customFormat="1" hidden="1" x14ac:dyDescent="0.25">
      <c r="A239" s="604"/>
      <c r="F239" s="653"/>
      <c r="H239" s="654"/>
      <c r="I239" s="655"/>
      <c r="J239" s="655"/>
      <c r="K239" s="656"/>
      <c r="M239" s="657"/>
      <c r="O239" s="658"/>
      <c r="P239" s="658"/>
      <c r="Q239" s="656"/>
      <c r="R239" s="604"/>
      <c r="S239" s="781"/>
    </row>
    <row r="240" spans="1:19" s="603" customFormat="1" hidden="1" x14ac:dyDescent="0.25">
      <c r="A240" s="604"/>
      <c r="F240" s="653"/>
      <c r="H240" s="654"/>
      <c r="I240" s="655"/>
      <c r="J240" s="655"/>
      <c r="K240" s="656"/>
      <c r="M240" s="657"/>
      <c r="O240" s="658"/>
      <c r="P240" s="658"/>
      <c r="Q240" s="656"/>
      <c r="R240" s="604"/>
      <c r="S240" s="781"/>
    </row>
    <row r="241" spans="1:19" s="603" customFormat="1" hidden="1" x14ac:dyDescent="0.25">
      <c r="A241" s="604"/>
      <c r="F241" s="653"/>
      <c r="H241" s="654"/>
      <c r="I241" s="655"/>
      <c r="J241" s="655"/>
      <c r="K241" s="656"/>
      <c r="M241" s="657"/>
      <c r="O241" s="658"/>
      <c r="P241" s="658"/>
      <c r="Q241" s="656"/>
      <c r="R241" s="604"/>
      <c r="S241" s="781"/>
    </row>
    <row r="242" spans="1:19" s="603" customFormat="1" hidden="1" x14ac:dyDescent="0.25">
      <c r="A242" s="604"/>
      <c r="F242" s="653"/>
      <c r="H242" s="654"/>
      <c r="I242" s="655"/>
      <c r="J242" s="655"/>
      <c r="K242" s="656"/>
      <c r="M242" s="657"/>
      <c r="O242" s="658"/>
      <c r="P242" s="658"/>
      <c r="Q242" s="656"/>
      <c r="R242" s="604"/>
      <c r="S242" s="781"/>
    </row>
    <row r="243" spans="1:19" s="603" customFormat="1" hidden="1" x14ac:dyDescent="0.25">
      <c r="A243" s="604"/>
      <c r="F243" s="653"/>
      <c r="H243" s="654"/>
      <c r="I243" s="655"/>
      <c r="J243" s="655"/>
      <c r="K243" s="656"/>
      <c r="M243" s="657"/>
      <c r="O243" s="658"/>
      <c r="P243" s="658"/>
      <c r="Q243" s="656"/>
      <c r="R243" s="604"/>
      <c r="S243" s="781"/>
    </row>
    <row r="244" spans="1:19" s="603" customFormat="1" hidden="1" x14ac:dyDescent="0.25">
      <c r="A244" s="604"/>
      <c r="F244" s="653"/>
      <c r="H244" s="654"/>
      <c r="I244" s="655"/>
      <c r="J244" s="655"/>
      <c r="K244" s="656"/>
      <c r="M244" s="657"/>
      <c r="O244" s="658"/>
      <c r="P244" s="658"/>
      <c r="Q244" s="656"/>
      <c r="R244" s="604"/>
      <c r="S244" s="781"/>
    </row>
    <row r="245" spans="1:19" s="603" customFormat="1" hidden="1" x14ac:dyDescent="0.25">
      <c r="A245" s="604"/>
      <c r="F245" s="653"/>
      <c r="H245" s="654"/>
      <c r="I245" s="655"/>
      <c r="J245" s="655"/>
      <c r="K245" s="656"/>
      <c r="M245" s="657"/>
      <c r="O245" s="658"/>
      <c r="P245" s="658"/>
      <c r="Q245" s="656"/>
      <c r="R245" s="604"/>
      <c r="S245" s="781"/>
    </row>
    <row r="246" spans="1:19" s="603" customFormat="1" hidden="1" x14ac:dyDescent="0.25">
      <c r="A246" s="604"/>
      <c r="F246" s="653"/>
      <c r="H246" s="654"/>
      <c r="I246" s="655"/>
      <c r="J246" s="655"/>
      <c r="K246" s="656"/>
      <c r="M246" s="657"/>
      <c r="O246" s="658"/>
      <c r="P246" s="658"/>
      <c r="Q246" s="656"/>
      <c r="R246" s="604"/>
      <c r="S246" s="781"/>
    </row>
    <row r="247" spans="1:19" s="603" customFormat="1" hidden="1" x14ac:dyDescent="0.25">
      <c r="A247" s="604"/>
      <c r="F247" s="653"/>
      <c r="H247" s="654"/>
      <c r="I247" s="655"/>
      <c r="J247" s="655"/>
      <c r="K247" s="656"/>
      <c r="M247" s="657"/>
      <c r="O247" s="658"/>
      <c r="P247" s="658"/>
      <c r="Q247" s="656"/>
      <c r="R247" s="604"/>
      <c r="S247" s="781"/>
    </row>
    <row r="248" spans="1:19" s="603" customFormat="1" hidden="1" x14ac:dyDescent="0.25">
      <c r="A248" s="604"/>
      <c r="F248" s="653"/>
      <c r="H248" s="654"/>
      <c r="I248" s="655"/>
      <c r="J248" s="655"/>
      <c r="K248" s="656"/>
      <c r="M248" s="657"/>
      <c r="O248" s="658"/>
      <c r="P248" s="658"/>
      <c r="Q248" s="656"/>
      <c r="R248" s="604"/>
      <c r="S248" s="781"/>
    </row>
    <row r="249" spans="1:19" s="603" customFormat="1" hidden="1" x14ac:dyDescent="0.25">
      <c r="A249" s="604"/>
      <c r="F249" s="653"/>
      <c r="H249" s="654"/>
      <c r="I249" s="655"/>
      <c r="J249" s="655"/>
      <c r="K249" s="656"/>
      <c r="M249" s="657"/>
      <c r="O249" s="658"/>
      <c r="P249" s="658"/>
      <c r="Q249" s="656"/>
      <c r="R249" s="604"/>
      <c r="S249" s="781"/>
    </row>
    <row r="250" spans="1:19" s="603" customFormat="1" hidden="1" x14ac:dyDescent="0.25">
      <c r="A250" s="604"/>
      <c r="F250" s="653"/>
      <c r="H250" s="654"/>
      <c r="I250" s="655"/>
      <c r="J250" s="655"/>
      <c r="K250" s="656"/>
      <c r="M250" s="657"/>
      <c r="O250" s="658"/>
      <c r="P250" s="658"/>
      <c r="Q250" s="656"/>
      <c r="R250" s="604"/>
      <c r="S250" s="781"/>
    </row>
    <row r="251" spans="1:19" s="603" customFormat="1" hidden="1" x14ac:dyDescent="0.25">
      <c r="A251" s="604"/>
      <c r="F251" s="653"/>
      <c r="H251" s="654"/>
      <c r="I251" s="655"/>
      <c r="J251" s="655"/>
      <c r="K251" s="656"/>
      <c r="M251" s="657"/>
      <c r="O251" s="658"/>
      <c r="P251" s="658"/>
      <c r="Q251" s="656"/>
      <c r="R251" s="604"/>
      <c r="S251" s="781"/>
    </row>
    <row r="252" spans="1:19" s="603" customFormat="1" hidden="1" x14ac:dyDescent="0.25">
      <c r="A252" s="604"/>
      <c r="F252" s="653"/>
      <c r="H252" s="654"/>
      <c r="I252" s="655"/>
      <c r="J252" s="655"/>
      <c r="K252" s="656"/>
      <c r="M252" s="657"/>
      <c r="O252" s="658"/>
      <c r="P252" s="658"/>
      <c r="Q252" s="656"/>
      <c r="R252" s="604"/>
      <c r="S252" s="781"/>
    </row>
    <row r="253" spans="1:19" s="603" customFormat="1" hidden="1" x14ac:dyDescent="0.25">
      <c r="A253" s="604"/>
      <c r="F253" s="653"/>
      <c r="H253" s="654"/>
      <c r="I253" s="655"/>
      <c r="J253" s="655"/>
      <c r="K253" s="656"/>
      <c r="M253" s="657"/>
      <c r="O253" s="658"/>
      <c r="P253" s="658"/>
      <c r="Q253" s="656"/>
      <c r="R253" s="604"/>
      <c r="S253" s="781"/>
    </row>
    <row r="254" spans="1:19" s="603" customFormat="1" hidden="1" x14ac:dyDescent="0.25">
      <c r="A254" s="604"/>
      <c r="F254" s="653"/>
      <c r="H254" s="654"/>
      <c r="I254" s="655"/>
      <c r="J254" s="655"/>
      <c r="K254" s="656"/>
      <c r="M254" s="657"/>
      <c r="O254" s="658"/>
      <c r="P254" s="658"/>
      <c r="Q254" s="656"/>
      <c r="R254" s="604"/>
      <c r="S254" s="781"/>
    </row>
    <row r="255" spans="1:19" s="603" customFormat="1" hidden="1" x14ac:dyDescent="0.25">
      <c r="A255" s="604"/>
      <c r="F255" s="653"/>
      <c r="H255" s="654"/>
      <c r="I255" s="655"/>
      <c r="J255" s="655"/>
      <c r="K255" s="656"/>
      <c r="M255" s="657"/>
      <c r="O255" s="658"/>
      <c r="P255" s="658"/>
      <c r="Q255" s="656"/>
      <c r="R255" s="604"/>
      <c r="S255" s="781"/>
    </row>
    <row r="256" spans="1:19" s="603" customFormat="1" hidden="1" x14ac:dyDescent="0.25">
      <c r="A256" s="604"/>
      <c r="F256" s="653"/>
      <c r="H256" s="654"/>
      <c r="I256" s="655"/>
      <c r="J256" s="655"/>
      <c r="K256" s="656"/>
      <c r="M256" s="657"/>
      <c r="O256" s="658"/>
      <c r="P256" s="658"/>
      <c r="Q256" s="656"/>
      <c r="R256" s="604"/>
      <c r="S256" s="781"/>
    </row>
    <row r="257" spans="1:19" s="603" customFormat="1" hidden="1" x14ac:dyDescent="0.25">
      <c r="A257" s="604"/>
      <c r="F257" s="653"/>
      <c r="H257" s="654"/>
      <c r="I257" s="655"/>
      <c r="J257" s="655"/>
      <c r="K257" s="656"/>
      <c r="M257" s="657"/>
      <c r="O257" s="658"/>
      <c r="P257" s="658"/>
      <c r="Q257" s="656"/>
      <c r="R257" s="604"/>
      <c r="S257" s="781"/>
    </row>
    <row r="258" spans="1:19" s="603" customFormat="1" hidden="1" x14ac:dyDescent="0.25">
      <c r="A258" s="604"/>
      <c r="F258" s="653"/>
      <c r="H258" s="654"/>
      <c r="I258" s="655"/>
      <c r="J258" s="655"/>
      <c r="K258" s="656"/>
      <c r="M258" s="657"/>
      <c r="O258" s="658"/>
      <c r="P258" s="658"/>
      <c r="Q258" s="656"/>
      <c r="R258" s="604"/>
      <c r="S258" s="781"/>
    </row>
    <row r="259" spans="1:19" s="603" customFormat="1" hidden="1" x14ac:dyDescent="0.25">
      <c r="A259" s="604"/>
      <c r="F259" s="653"/>
      <c r="H259" s="654"/>
      <c r="I259" s="655"/>
      <c r="J259" s="655"/>
      <c r="K259" s="656"/>
      <c r="M259" s="657"/>
      <c r="O259" s="658"/>
      <c r="P259" s="658"/>
      <c r="Q259" s="656"/>
      <c r="R259" s="604"/>
      <c r="S259" s="781"/>
    </row>
    <row r="260" spans="1:19" s="603" customFormat="1" hidden="1" x14ac:dyDescent="0.25">
      <c r="A260" s="604"/>
      <c r="F260" s="653"/>
      <c r="H260" s="654"/>
      <c r="I260" s="655"/>
      <c r="J260" s="655"/>
      <c r="K260" s="656"/>
      <c r="M260" s="657"/>
      <c r="O260" s="658"/>
      <c r="P260" s="658"/>
      <c r="Q260" s="656"/>
      <c r="R260" s="604"/>
      <c r="S260" s="781"/>
    </row>
    <row r="261" spans="1:19" s="603" customFormat="1" hidden="1" x14ac:dyDescent="0.25">
      <c r="A261" s="604"/>
      <c r="F261" s="653"/>
      <c r="H261" s="654"/>
      <c r="I261" s="655"/>
      <c r="J261" s="655"/>
      <c r="K261" s="656"/>
      <c r="M261" s="657"/>
      <c r="O261" s="658"/>
      <c r="P261" s="658"/>
      <c r="Q261" s="656"/>
      <c r="R261" s="604"/>
      <c r="S261" s="781"/>
    </row>
    <row r="262" spans="1:19" s="603" customFormat="1" hidden="1" x14ac:dyDescent="0.25">
      <c r="A262" s="604"/>
      <c r="F262" s="653"/>
      <c r="H262" s="654"/>
      <c r="I262" s="655"/>
      <c r="J262" s="655"/>
      <c r="K262" s="656"/>
      <c r="M262" s="657"/>
      <c r="O262" s="658"/>
      <c r="P262" s="658"/>
      <c r="Q262" s="656"/>
      <c r="R262" s="604"/>
      <c r="S262" s="781"/>
    </row>
    <row r="263" spans="1:19" s="603" customFormat="1" hidden="1" x14ac:dyDescent="0.25">
      <c r="A263" s="604"/>
      <c r="F263" s="653"/>
      <c r="H263" s="654"/>
      <c r="I263" s="655"/>
      <c r="J263" s="655"/>
      <c r="K263" s="656"/>
      <c r="M263" s="657"/>
      <c r="O263" s="658"/>
      <c r="P263" s="658"/>
      <c r="Q263" s="656"/>
      <c r="R263" s="604"/>
      <c r="S263" s="781"/>
    </row>
    <row r="264" spans="1:19" s="603" customFormat="1" hidden="1" x14ac:dyDescent="0.25">
      <c r="A264" s="604"/>
      <c r="F264" s="653"/>
      <c r="H264" s="654"/>
      <c r="I264" s="655"/>
      <c r="J264" s="655"/>
      <c r="K264" s="656"/>
      <c r="M264" s="657"/>
      <c r="O264" s="658"/>
      <c r="P264" s="658"/>
      <c r="Q264" s="656"/>
      <c r="R264" s="604"/>
      <c r="S264" s="781"/>
    </row>
    <row r="265" spans="1:19" s="603" customFormat="1" hidden="1" x14ac:dyDescent="0.25">
      <c r="A265" s="604"/>
      <c r="F265" s="653"/>
      <c r="H265" s="654"/>
      <c r="I265" s="655"/>
      <c r="J265" s="655"/>
      <c r="K265" s="656"/>
      <c r="M265" s="657"/>
      <c r="O265" s="658"/>
      <c r="P265" s="658"/>
      <c r="Q265" s="656"/>
      <c r="R265" s="604"/>
      <c r="S265" s="781"/>
    </row>
    <row r="266" spans="1:19" s="603" customFormat="1" hidden="1" x14ac:dyDescent="0.25">
      <c r="A266" s="604"/>
      <c r="F266" s="653"/>
      <c r="H266" s="654"/>
      <c r="I266" s="655"/>
      <c r="J266" s="655"/>
      <c r="K266" s="656"/>
      <c r="M266" s="657"/>
      <c r="O266" s="658"/>
      <c r="P266" s="658"/>
      <c r="Q266" s="656"/>
      <c r="R266" s="604"/>
      <c r="S266" s="781"/>
    </row>
    <row r="267" spans="1:19" s="603" customFormat="1" hidden="1" x14ac:dyDescent="0.25">
      <c r="A267" s="604"/>
      <c r="F267" s="653"/>
      <c r="H267" s="654"/>
      <c r="I267" s="655"/>
      <c r="J267" s="655"/>
      <c r="K267" s="656"/>
      <c r="M267" s="657"/>
      <c r="O267" s="658"/>
      <c r="P267" s="658"/>
      <c r="Q267" s="656"/>
      <c r="R267" s="604"/>
      <c r="S267" s="781"/>
    </row>
    <row r="268" spans="1:19" s="603" customFormat="1" hidden="1" x14ac:dyDescent="0.25">
      <c r="A268" s="604"/>
      <c r="F268" s="653"/>
      <c r="H268" s="654"/>
      <c r="I268" s="655"/>
      <c r="J268" s="655"/>
      <c r="K268" s="656"/>
      <c r="M268" s="657"/>
      <c r="O268" s="658"/>
      <c r="P268" s="658"/>
      <c r="Q268" s="656"/>
      <c r="R268" s="604"/>
      <c r="S268" s="781"/>
    </row>
    <row r="269" spans="1:19" s="603" customFormat="1" hidden="1" x14ac:dyDescent="0.25">
      <c r="A269" s="604"/>
      <c r="F269" s="653"/>
      <c r="H269" s="654"/>
      <c r="I269" s="655"/>
      <c r="J269" s="655"/>
      <c r="K269" s="656"/>
      <c r="M269" s="657"/>
      <c r="O269" s="658"/>
      <c r="P269" s="658"/>
      <c r="Q269" s="656"/>
      <c r="R269" s="604"/>
      <c r="S269" s="781"/>
    </row>
    <row r="270" spans="1:19" s="603" customFormat="1" hidden="1" x14ac:dyDescent="0.25">
      <c r="A270" s="604"/>
      <c r="F270" s="653"/>
      <c r="H270" s="654"/>
      <c r="I270" s="655"/>
      <c r="J270" s="655"/>
      <c r="K270" s="656"/>
      <c r="M270" s="657"/>
      <c r="O270" s="658"/>
      <c r="P270" s="658"/>
      <c r="Q270" s="656"/>
      <c r="R270" s="604"/>
      <c r="S270" s="781"/>
    </row>
    <row r="271" spans="1:19" s="603" customFormat="1" hidden="1" x14ac:dyDescent="0.25">
      <c r="A271" s="604"/>
      <c r="F271" s="653"/>
      <c r="H271" s="654"/>
      <c r="I271" s="655"/>
      <c r="J271" s="655"/>
      <c r="K271" s="656"/>
      <c r="M271" s="657"/>
      <c r="O271" s="658"/>
      <c r="P271" s="658"/>
      <c r="Q271" s="656"/>
      <c r="R271" s="604"/>
      <c r="S271" s="781"/>
    </row>
    <row r="272" spans="1:19" s="603" customFormat="1" hidden="1" x14ac:dyDescent="0.25">
      <c r="A272" s="604"/>
      <c r="F272" s="653"/>
      <c r="H272" s="654"/>
      <c r="I272" s="655"/>
      <c r="J272" s="655"/>
      <c r="K272" s="656"/>
      <c r="M272" s="657"/>
      <c r="O272" s="658"/>
      <c r="P272" s="658"/>
      <c r="Q272" s="656"/>
      <c r="R272" s="604"/>
      <c r="S272" s="781"/>
    </row>
    <row r="273" spans="1:19" s="603" customFormat="1" hidden="1" x14ac:dyDescent="0.25">
      <c r="A273" s="604"/>
      <c r="F273" s="653"/>
      <c r="H273" s="654"/>
      <c r="I273" s="655"/>
      <c r="J273" s="655"/>
      <c r="K273" s="656"/>
      <c r="M273" s="657"/>
      <c r="O273" s="658"/>
      <c r="P273" s="658"/>
      <c r="Q273" s="656"/>
      <c r="R273" s="604"/>
      <c r="S273" s="781"/>
    </row>
    <row r="274" spans="1:19" s="603" customFormat="1" hidden="1" x14ac:dyDescent="0.25">
      <c r="A274" s="604"/>
      <c r="F274" s="653"/>
      <c r="H274" s="654"/>
      <c r="I274" s="655"/>
      <c r="J274" s="655"/>
      <c r="K274" s="656"/>
      <c r="M274" s="657"/>
      <c r="O274" s="658"/>
      <c r="P274" s="658"/>
      <c r="Q274" s="656"/>
      <c r="R274" s="604"/>
      <c r="S274" s="781"/>
    </row>
    <row r="275" spans="1:19" s="603" customFormat="1" hidden="1" x14ac:dyDescent="0.25">
      <c r="A275" s="604"/>
      <c r="F275" s="653"/>
      <c r="H275" s="654"/>
      <c r="I275" s="655"/>
      <c r="J275" s="655"/>
      <c r="K275" s="656"/>
      <c r="M275" s="657"/>
      <c r="O275" s="658"/>
      <c r="P275" s="658"/>
      <c r="Q275" s="656"/>
      <c r="R275" s="604"/>
      <c r="S275" s="781"/>
    </row>
    <row r="276" spans="1:19" s="603" customFormat="1" hidden="1" x14ac:dyDescent="0.25">
      <c r="A276" s="604"/>
      <c r="F276" s="653"/>
      <c r="H276" s="654"/>
      <c r="I276" s="655"/>
      <c r="J276" s="655"/>
      <c r="K276" s="656"/>
      <c r="M276" s="657"/>
      <c r="O276" s="658"/>
      <c r="P276" s="658"/>
      <c r="Q276" s="656"/>
      <c r="R276" s="604"/>
      <c r="S276" s="781"/>
    </row>
    <row r="277" spans="1:19" s="603" customFormat="1" hidden="1" x14ac:dyDescent="0.25">
      <c r="A277" s="604"/>
      <c r="F277" s="653"/>
      <c r="H277" s="654"/>
      <c r="I277" s="655"/>
      <c r="J277" s="655"/>
      <c r="K277" s="656"/>
      <c r="M277" s="657"/>
      <c r="O277" s="658"/>
      <c r="P277" s="658"/>
      <c r="Q277" s="656"/>
      <c r="R277" s="604"/>
      <c r="S277" s="781"/>
    </row>
    <row r="278" spans="1:19" s="603" customFormat="1" hidden="1" x14ac:dyDescent="0.25">
      <c r="A278" s="604"/>
      <c r="F278" s="653"/>
      <c r="H278" s="654"/>
      <c r="I278" s="655"/>
      <c r="J278" s="655"/>
      <c r="K278" s="656"/>
      <c r="M278" s="657"/>
      <c r="O278" s="658"/>
      <c r="P278" s="658"/>
      <c r="Q278" s="656"/>
      <c r="R278" s="604"/>
      <c r="S278" s="781"/>
    </row>
    <row r="279" spans="1:19" s="603" customFormat="1" hidden="1" x14ac:dyDescent="0.25">
      <c r="A279" s="604"/>
      <c r="F279" s="653"/>
      <c r="H279" s="654"/>
      <c r="I279" s="655"/>
      <c r="J279" s="655"/>
      <c r="K279" s="656"/>
      <c r="M279" s="657"/>
      <c r="O279" s="658"/>
      <c r="P279" s="658"/>
      <c r="Q279" s="656"/>
      <c r="R279" s="604"/>
      <c r="S279" s="781"/>
    </row>
    <row r="280" spans="1:19" s="603" customFormat="1" hidden="1" x14ac:dyDescent="0.25">
      <c r="A280" s="604"/>
      <c r="F280" s="653"/>
      <c r="H280" s="654"/>
      <c r="I280" s="655"/>
      <c r="J280" s="655"/>
      <c r="K280" s="656"/>
      <c r="M280" s="657"/>
      <c r="O280" s="658"/>
      <c r="P280" s="658"/>
      <c r="Q280" s="656"/>
      <c r="R280" s="604"/>
      <c r="S280" s="781"/>
    </row>
    <row r="281" spans="1:19" s="603" customFormat="1" hidden="1" x14ac:dyDescent="0.25">
      <c r="A281" s="604"/>
      <c r="F281" s="653"/>
      <c r="H281" s="654"/>
      <c r="I281" s="655"/>
      <c r="J281" s="655"/>
      <c r="K281" s="656"/>
      <c r="M281" s="657"/>
      <c r="O281" s="658"/>
      <c r="P281" s="658"/>
      <c r="Q281" s="656"/>
      <c r="R281" s="604"/>
      <c r="S281" s="781"/>
    </row>
    <row r="282" spans="1:19" s="603" customFormat="1" hidden="1" x14ac:dyDescent="0.25">
      <c r="A282" s="604"/>
      <c r="F282" s="653"/>
      <c r="H282" s="654"/>
      <c r="I282" s="655"/>
      <c r="J282" s="655"/>
      <c r="K282" s="656"/>
      <c r="M282" s="657"/>
      <c r="O282" s="658"/>
      <c r="P282" s="658"/>
      <c r="Q282" s="656"/>
      <c r="R282" s="604"/>
      <c r="S282" s="781"/>
    </row>
    <row r="283" spans="1:19" s="603" customFormat="1" hidden="1" x14ac:dyDescent="0.25">
      <c r="A283" s="604"/>
      <c r="F283" s="653"/>
      <c r="H283" s="654"/>
      <c r="I283" s="655"/>
      <c r="J283" s="655"/>
      <c r="K283" s="656"/>
      <c r="M283" s="657"/>
      <c r="O283" s="658"/>
      <c r="P283" s="658"/>
      <c r="Q283" s="656"/>
      <c r="R283" s="604"/>
      <c r="S283" s="781"/>
    </row>
    <row r="284" spans="1:19" s="603" customFormat="1" hidden="1" x14ac:dyDescent="0.25">
      <c r="A284" s="604"/>
      <c r="F284" s="653"/>
      <c r="H284" s="654"/>
      <c r="I284" s="655"/>
      <c r="J284" s="655"/>
      <c r="K284" s="656"/>
      <c r="M284" s="657"/>
      <c r="O284" s="658"/>
      <c r="P284" s="658"/>
      <c r="Q284" s="656"/>
      <c r="R284" s="604"/>
      <c r="S284" s="781"/>
    </row>
    <row r="285" spans="1:19" s="603" customFormat="1" hidden="1" x14ac:dyDescent="0.25">
      <c r="A285" s="604"/>
      <c r="F285" s="653"/>
      <c r="H285" s="654"/>
      <c r="I285" s="655"/>
      <c r="J285" s="655"/>
      <c r="K285" s="656"/>
      <c r="M285" s="657"/>
      <c r="O285" s="658"/>
      <c r="P285" s="658"/>
      <c r="Q285" s="656"/>
      <c r="R285" s="604"/>
      <c r="S285" s="781"/>
    </row>
    <row r="286" spans="1:19" s="603" customFormat="1" hidden="1" x14ac:dyDescent="0.25">
      <c r="A286" s="604"/>
      <c r="F286" s="653"/>
      <c r="H286" s="654"/>
      <c r="I286" s="655"/>
      <c r="J286" s="655"/>
      <c r="K286" s="656"/>
      <c r="M286" s="657"/>
      <c r="O286" s="658"/>
      <c r="P286" s="658"/>
      <c r="Q286" s="656"/>
      <c r="R286" s="604"/>
      <c r="S286" s="781"/>
    </row>
    <row r="287" spans="1:19" s="603" customFormat="1" hidden="1" x14ac:dyDescent="0.25">
      <c r="A287" s="604"/>
      <c r="F287" s="653"/>
      <c r="H287" s="654"/>
      <c r="I287" s="655"/>
      <c r="J287" s="655"/>
      <c r="K287" s="656"/>
      <c r="M287" s="657"/>
      <c r="O287" s="658"/>
      <c r="P287" s="658"/>
      <c r="Q287" s="656"/>
      <c r="R287" s="604"/>
      <c r="S287" s="781"/>
    </row>
    <row r="288" spans="1:19" s="603" customFormat="1" hidden="1" x14ac:dyDescent="0.25">
      <c r="A288" s="604"/>
      <c r="F288" s="653"/>
      <c r="H288" s="654"/>
      <c r="I288" s="655"/>
      <c r="J288" s="655"/>
      <c r="K288" s="656"/>
      <c r="M288" s="657"/>
      <c r="O288" s="658"/>
      <c r="P288" s="658"/>
      <c r="Q288" s="656"/>
      <c r="R288" s="604"/>
      <c r="S288" s="781"/>
    </row>
    <row r="289" spans="1:19" s="603" customFormat="1" hidden="1" x14ac:dyDescent="0.25">
      <c r="A289" s="604"/>
      <c r="F289" s="653"/>
      <c r="H289" s="654"/>
      <c r="I289" s="655"/>
      <c r="J289" s="655"/>
      <c r="K289" s="656"/>
      <c r="M289" s="657"/>
      <c r="O289" s="658"/>
      <c r="P289" s="658"/>
      <c r="Q289" s="656"/>
      <c r="R289" s="604"/>
      <c r="S289" s="781"/>
    </row>
    <row r="290" spans="1:19" s="603" customFormat="1" hidden="1" x14ac:dyDescent="0.25">
      <c r="A290" s="604"/>
      <c r="F290" s="653"/>
      <c r="H290" s="654"/>
      <c r="I290" s="655"/>
      <c r="J290" s="655"/>
      <c r="K290" s="656"/>
      <c r="M290" s="657"/>
      <c r="O290" s="658"/>
      <c r="P290" s="658"/>
      <c r="Q290" s="656"/>
      <c r="R290" s="604"/>
      <c r="S290" s="781"/>
    </row>
    <row r="291" spans="1:19" s="603" customFormat="1" hidden="1" x14ac:dyDescent="0.25">
      <c r="A291" s="604"/>
      <c r="F291" s="653"/>
      <c r="H291" s="654"/>
      <c r="I291" s="655"/>
      <c r="J291" s="655"/>
      <c r="K291" s="656"/>
      <c r="M291" s="657"/>
      <c r="O291" s="658"/>
      <c r="P291" s="658"/>
      <c r="Q291" s="656"/>
      <c r="R291" s="604"/>
      <c r="S291" s="781"/>
    </row>
    <row r="292" spans="1:19" s="603" customFormat="1" hidden="1" x14ac:dyDescent="0.25">
      <c r="A292" s="604"/>
      <c r="F292" s="653"/>
      <c r="H292" s="654"/>
      <c r="I292" s="655"/>
      <c r="J292" s="655"/>
      <c r="K292" s="656"/>
      <c r="M292" s="657"/>
      <c r="O292" s="658"/>
      <c r="P292" s="658"/>
      <c r="Q292" s="656"/>
      <c r="R292" s="604"/>
      <c r="S292" s="781"/>
    </row>
    <row r="293" spans="1:19" s="603" customFormat="1" hidden="1" x14ac:dyDescent="0.25">
      <c r="A293" s="604"/>
      <c r="F293" s="653"/>
      <c r="H293" s="654"/>
      <c r="I293" s="655"/>
      <c r="J293" s="655"/>
      <c r="K293" s="656"/>
      <c r="M293" s="657"/>
      <c r="O293" s="658"/>
      <c r="P293" s="658"/>
      <c r="Q293" s="656"/>
      <c r="R293" s="604"/>
      <c r="S293" s="781"/>
    </row>
    <row r="294" spans="1:19" s="603" customFormat="1" hidden="1" x14ac:dyDescent="0.25">
      <c r="A294" s="604"/>
      <c r="F294" s="653"/>
      <c r="H294" s="654"/>
      <c r="I294" s="655"/>
      <c r="J294" s="655"/>
      <c r="K294" s="656"/>
      <c r="M294" s="657"/>
      <c r="O294" s="658"/>
      <c r="P294" s="658"/>
      <c r="Q294" s="656"/>
      <c r="R294" s="604"/>
      <c r="S294" s="781"/>
    </row>
    <row r="295" spans="1:19" s="603" customFormat="1" hidden="1" x14ac:dyDescent="0.25">
      <c r="A295" s="604"/>
      <c r="F295" s="653"/>
      <c r="H295" s="654"/>
      <c r="I295" s="655"/>
      <c r="J295" s="655"/>
      <c r="K295" s="656"/>
      <c r="M295" s="657"/>
      <c r="O295" s="658"/>
      <c r="P295" s="658"/>
      <c r="Q295" s="656"/>
      <c r="R295" s="604"/>
      <c r="S295" s="781"/>
    </row>
    <row r="296" spans="1:19" s="603" customFormat="1" hidden="1" x14ac:dyDescent="0.25">
      <c r="A296" s="604"/>
      <c r="F296" s="653"/>
      <c r="H296" s="654"/>
      <c r="I296" s="655"/>
      <c r="J296" s="655"/>
      <c r="K296" s="656"/>
      <c r="M296" s="657"/>
      <c r="O296" s="658"/>
      <c r="P296" s="658"/>
      <c r="Q296" s="656"/>
      <c r="R296" s="604"/>
      <c r="S296" s="781"/>
    </row>
    <row r="297" spans="1:19" s="603" customFormat="1" hidden="1" x14ac:dyDescent="0.25">
      <c r="A297" s="604"/>
      <c r="F297" s="653"/>
      <c r="H297" s="654"/>
      <c r="I297" s="655"/>
      <c r="J297" s="655"/>
      <c r="K297" s="656"/>
      <c r="M297" s="657"/>
      <c r="O297" s="658"/>
      <c r="P297" s="658"/>
      <c r="Q297" s="656"/>
      <c r="R297" s="604"/>
      <c r="S297" s="781"/>
    </row>
    <row r="298" spans="1:19" s="603" customFormat="1" hidden="1" x14ac:dyDescent="0.25">
      <c r="A298" s="604"/>
      <c r="F298" s="653"/>
      <c r="H298" s="654"/>
      <c r="I298" s="655"/>
      <c r="J298" s="655"/>
      <c r="K298" s="656"/>
      <c r="M298" s="657"/>
      <c r="O298" s="658"/>
      <c r="P298" s="658"/>
      <c r="Q298" s="656"/>
      <c r="R298" s="604"/>
      <c r="S298" s="781"/>
    </row>
    <row r="299" spans="1:19" s="603" customFormat="1" hidden="1" x14ac:dyDescent="0.25">
      <c r="A299" s="604"/>
      <c r="F299" s="653"/>
      <c r="H299" s="654"/>
      <c r="I299" s="655"/>
      <c r="J299" s="655"/>
      <c r="K299" s="656"/>
      <c r="M299" s="657"/>
      <c r="O299" s="658"/>
      <c r="P299" s="658"/>
      <c r="Q299" s="656"/>
      <c r="R299" s="604"/>
      <c r="S299" s="781"/>
    </row>
    <row r="300" spans="1:19" s="603" customFormat="1" hidden="1" x14ac:dyDescent="0.25">
      <c r="A300" s="604"/>
      <c r="F300" s="653"/>
      <c r="H300" s="654"/>
      <c r="I300" s="655"/>
      <c r="J300" s="655"/>
      <c r="K300" s="656"/>
      <c r="M300" s="657"/>
      <c r="O300" s="658"/>
      <c r="P300" s="658"/>
      <c r="Q300" s="656"/>
      <c r="R300" s="604"/>
      <c r="S300" s="781"/>
    </row>
    <row r="301" spans="1:19" s="603" customFormat="1" hidden="1" x14ac:dyDescent="0.25">
      <c r="A301" s="604"/>
      <c r="F301" s="653"/>
      <c r="H301" s="654"/>
      <c r="I301" s="655"/>
      <c r="J301" s="655"/>
      <c r="K301" s="656"/>
      <c r="M301" s="657"/>
      <c r="O301" s="658"/>
      <c r="P301" s="658"/>
      <c r="Q301" s="656"/>
      <c r="R301" s="604"/>
      <c r="S301" s="781"/>
    </row>
    <row r="302" spans="1:19" s="603" customFormat="1" hidden="1" x14ac:dyDescent="0.25">
      <c r="A302" s="604"/>
      <c r="F302" s="653"/>
      <c r="H302" s="654"/>
      <c r="I302" s="655"/>
      <c r="J302" s="655"/>
      <c r="K302" s="656"/>
      <c r="M302" s="657"/>
      <c r="O302" s="658"/>
      <c r="P302" s="658"/>
      <c r="Q302" s="656"/>
      <c r="R302" s="604"/>
      <c r="S302" s="781"/>
    </row>
    <row r="303" spans="1:19" s="603" customFormat="1" hidden="1" x14ac:dyDescent="0.25">
      <c r="A303" s="604"/>
      <c r="F303" s="653"/>
      <c r="H303" s="654"/>
      <c r="I303" s="655"/>
      <c r="J303" s="655"/>
      <c r="K303" s="656"/>
      <c r="M303" s="657"/>
      <c r="O303" s="658"/>
      <c r="P303" s="658"/>
      <c r="Q303" s="656"/>
      <c r="R303" s="604"/>
      <c r="S303" s="781"/>
    </row>
    <row r="304" spans="1:19" s="603" customFormat="1" hidden="1" x14ac:dyDescent="0.25">
      <c r="A304" s="604"/>
      <c r="F304" s="653"/>
      <c r="H304" s="654"/>
      <c r="I304" s="655"/>
      <c r="J304" s="655"/>
      <c r="K304" s="656"/>
      <c r="M304" s="657"/>
      <c r="O304" s="658"/>
      <c r="P304" s="658"/>
      <c r="Q304" s="656"/>
      <c r="R304" s="604"/>
      <c r="S304" s="781"/>
    </row>
    <row r="305" spans="1:19" s="603" customFormat="1" hidden="1" x14ac:dyDescent="0.25">
      <c r="A305" s="604"/>
      <c r="F305" s="653"/>
      <c r="H305" s="654"/>
      <c r="I305" s="655"/>
      <c r="J305" s="655"/>
      <c r="K305" s="656"/>
      <c r="M305" s="657"/>
      <c r="O305" s="658"/>
      <c r="P305" s="658"/>
      <c r="Q305" s="656"/>
      <c r="R305" s="604"/>
      <c r="S305" s="781"/>
    </row>
    <row r="306" spans="1:19" s="603" customFormat="1" hidden="1" x14ac:dyDescent="0.25">
      <c r="A306" s="604"/>
      <c r="F306" s="653"/>
      <c r="H306" s="654"/>
      <c r="I306" s="655"/>
      <c r="J306" s="655"/>
      <c r="K306" s="656"/>
      <c r="M306" s="657"/>
      <c r="O306" s="658"/>
      <c r="P306" s="658"/>
      <c r="Q306" s="656"/>
      <c r="R306" s="604"/>
      <c r="S306" s="781"/>
    </row>
    <row r="307" spans="1:19" s="603" customFormat="1" hidden="1" x14ac:dyDescent="0.25">
      <c r="A307" s="604"/>
      <c r="F307" s="653"/>
      <c r="H307" s="654"/>
      <c r="I307" s="655"/>
      <c r="J307" s="655"/>
      <c r="K307" s="656"/>
      <c r="M307" s="657"/>
      <c r="O307" s="658"/>
      <c r="P307" s="658"/>
      <c r="Q307" s="656"/>
      <c r="R307" s="604"/>
      <c r="S307" s="781"/>
    </row>
    <row r="308" spans="1:19" s="603" customFormat="1" hidden="1" x14ac:dyDescent="0.25">
      <c r="A308" s="604"/>
      <c r="F308" s="653"/>
      <c r="H308" s="654"/>
      <c r="I308" s="655"/>
      <c r="J308" s="655"/>
      <c r="K308" s="656"/>
      <c r="M308" s="657"/>
      <c r="O308" s="658"/>
      <c r="P308" s="658"/>
      <c r="Q308" s="656"/>
      <c r="R308" s="604"/>
      <c r="S308" s="781"/>
    </row>
    <row r="309" spans="1:19" s="603" customFormat="1" hidden="1" x14ac:dyDescent="0.25">
      <c r="A309" s="604"/>
      <c r="F309" s="653"/>
      <c r="H309" s="654"/>
      <c r="I309" s="655"/>
      <c r="J309" s="655"/>
      <c r="K309" s="656"/>
      <c r="M309" s="657"/>
      <c r="O309" s="658"/>
      <c r="P309" s="658"/>
      <c r="Q309" s="656"/>
      <c r="R309" s="604"/>
      <c r="S309" s="781"/>
    </row>
    <row r="310" spans="1:19" s="603" customFormat="1" hidden="1" x14ac:dyDescent="0.25">
      <c r="A310" s="604"/>
      <c r="F310" s="653"/>
      <c r="H310" s="654"/>
      <c r="I310" s="655"/>
      <c r="J310" s="655"/>
      <c r="K310" s="656"/>
      <c r="M310" s="657"/>
      <c r="O310" s="658"/>
      <c r="P310" s="658"/>
      <c r="Q310" s="656"/>
      <c r="R310" s="604"/>
      <c r="S310" s="781"/>
    </row>
    <row r="311" spans="1:19" s="603" customFormat="1" hidden="1" x14ac:dyDescent="0.25">
      <c r="A311" s="604"/>
      <c r="F311" s="653"/>
      <c r="H311" s="654"/>
      <c r="I311" s="655"/>
      <c r="J311" s="655"/>
      <c r="K311" s="656"/>
      <c r="M311" s="657"/>
      <c r="O311" s="658"/>
      <c r="P311" s="658"/>
      <c r="Q311" s="656"/>
      <c r="R311" s="604"/>
      <c r="S311" s="781"/>
    </row>
    <row r="312" spans="1:19" s="603" customFormat="1" hidden="1" x14ac:dyDescent="0.25">
      <c r="A312" s="604"/>
      <c r="F312" s="653"/>
      <c r="H312" s="654"/>
      <c r="I312" s="655"/>
      <c r="J312" s="655"/>
      <c r="K312" s="656"/>
      <c r="M312" s="657"/>
      <c r="O312" s="658"/>
      <c r="P312" s="658"/>
      <c r="Q312" s="656"/>
      <c r="R312" s="604"/>
      <c r="S312" s="781"/>
    </row>
    <row r="313" spans="1:19" s="603" customFormat="1" hidden="1" x14ac:dyDescent="0.25">
      <c r="A313" s="604"/>
      <c r="F313" s="653"/>
      <c r="H313" s="654"/>
      <c r="I313" s="655"/>
      <c r="J313" s="655"/>
      <c r="K313" s="656"/>
      <c r="M313" s="657"/>
      <c r="O313" s="658"/>
      <c r="P313" s="658"/>
      <c r="Q313" s="656"/>
      <c r="R313" s="604"/>
      <c r="S313" s="781"/>
    </row>
    <row r="314" spans="1:19" s="603" customFormat="1" hidden="1" x14ac:dyDescent="0.25">
      <c r="A314" s="604"/>
      <c r="F314" s="653"/>
      <c r="H314" s="654"/>
      <c r="I314" s="655"/>
      <c r="J314" s="655"/>
      <c r="K314" s="656"/>
      <c r="M314" s="657"/>
      <c r="O314" s="658"/>
      <c r="P314" s="658"/>
      <c r="Q314" s="656"/>
      <c r="R314" s="604"/>
      <c r="S314" s="781"/>
    </row>
    <row r="315" spans="1:19" s="603" customFormat="1" hidden="1" x14ac:dyDescent="0.25">
      <c r="A315" s="604"/>
      <c r="F315" s="653"/>
      <c r="H315" s="654"/>
      <c r="I315" s="655"/>
      <c r="J315" s="655"/>
      <c r="K315" s="656"/>
      <c r="M315" s="657"/>
      <c r="O315" s="658"/>
      <c r="P315" s="658"/>
      <c r="Q315" s="656"/>
      <c r="R315" s="604"/>
      <c r="S315" s="781"/>
    </row>
    <row r="316" spans="1:19" s="603" customFormat="1" hidden="1" x14ac:dyDescent="0.25">
      <c r="A316" s="604"/>
      <c r="F316" s="653"/>
      <c r="H316" s="654"/>
      <c r="I316" s="655"/>
      <c r="J316" s="655"/>
      <c r="K316" s="656"/>
      <c r="M316" s="657"/>
      <c r="O316" s="658"/>
      <c r="P316" s="658"/>
      <c r="Q316" s="656"/>
      <c r="R316" s="604"/>
      <c r="S316" s="781"/>
    </row>
    <row r="317" spans="1:19" s="603" customFormat="1" hidden="1" x14ac:dyDescent="0.25">
      <c r="A317" s="604"/>
      <c r="F317" s="653"/>
      <c r="H317" s="654"/>
      <c r="I317" s="655"/>
      <c r="J317" s="655"/>
      <c r="K317" s="656"/>
      <c r="M317" s="657"/>
      <c r="O317" s="658"/>
      <c r="P317" s="658"/>
      <c r="Q317" s="656"/>
      <c r="R317" s="604"/>
      <c r="S317" s="781"/>
    </row>
    <row r="318" spans="1:19" s="603" customFormat="1" hidden="1" x14ac:dyDescent="0.25">
      <c r="A318" s="604"/>
      <c r="F318" s="653"/>
      <c r="H318" s="654"/>
      <c r="I318" s="655"/>
      <c r="J318" s="655"/>
      <c r="K318" s="656"/>
      <c r="M318" s="657"/>
      <c r="O318" s="658"/>
      <c r="P318" s="658"/>
      <c r="Q318" s="656"/>
      <c r="R318" s="604"/>
      <c r="S318" s="781"/>
    </row>
    <row r="319" spans="1:19" s="603" customFormat="1" hidden="1" x14ac:dyDescent="0.25">
      <c r="A319" s="604"/>
      <c r="F319" s="653"/>
      <c r="H319" s="654"/>
      <c r="I319" s="655"/>
      <c r="J319" s="655"/>
      <c r="K319" s="656"/>
      <c r="M319" s="657"/>
      <c r="O319" s="658"/>
      <c r="P319" s="658"/>
      <c r="Q319" s="656"/>
      <c r="R319" s="604"/>
      <c r="S319" s="781"/>
    </row>
    <row r="320" spans="1:19" s="603" customFormat="1" hidden="1" x14ac:dyDescent="0.25">
      <c r="A320" s="604"/>
      <c r="F320" s="653"/>
      <c r="H320" s="654"/>
      <c r="I320" s="655"/>
      <c r="J320" s="655"/>
      <c r="K320" s="656"/>
      <c r="M320" s="657"/>
      <c r="O320" s="658"/>
      <c r="P320" s="658"/>
      <c r="Q320" s="656"/>
      <c r="R320" s="604"/>
      <c r="S320" s="781"/>
    </row>
    <row r="321" spans="1:19" s="603" customFormat="1" hidden="1" x14ac:dyDescent="0.25">
      <c r="A321" s="604"/>
      <c r="F321" s="653"/>
      <c r="H321" s="654"/>
      <c r="I321" s="655"/>
      <c r="J321" s="655"/>
      <c r="K321" s="656"/>
      <c r="M321" s="657"/>
      <c r="O321" s="658"/>
      <c r="P321" s="658"/>
      <c r="Q321" s="656"/>
      <c r="R321" s="604"/>
      <c r="S321" s="781"/>
    </row>
    <row r="322" spans="1:19" s="603" customFormat="1" hidden="1" x14ac:dyDescent="0.25">
      <c r="A322" s="604"/>
      <c r="F322" s="653"/>
      <c r="H322" s="654"/>
      <c r="I322" s="655"/>
      <c r="J322" s="655"/>
      <c r="K322" s="656"/>
      <c r="M322" s="657"/>
      <c r="O322" s="658"/>
      <c r="P322" s="658"/>
      <c r="Q322" s="656"/>
      <c r="R322" s="604"/>
      <c r="S322" s="781"/>
    </row>
    <row r="323" spans="1:19" s="603" customFormat="1" hidden="1" x14ac:dyDescent="0.25">
      <c r="A323" s="604"/>
      <c r="F323" s="653"/>
      <c r="H323" s="654"/>
      <c r="I323" s="655"/>
      <c r="J323" s="655"/>
      <c r="K323" s="656"/>
      <c r="M323" s="657"/>
      <c r="O323" s="658"/>
      <c r="P323" s="658"/>
      <c r="Q323" s="656"/>
      <c r="R323" s="604"/>
      <c r="S323" s="781"/>
    </row>
    <row r="324" spans="1:19" s="603" customFormat="1" hidden="1" x14ac:dyDescent="0.25">
      <c r="A324" s="604"/>
      <c r="F324" s="653"/>
      <c r="H324" s="654"/>
      <c r="I324" s="655"/>
      <c r="J324" s="655"/>
      <c r="K324" s="656"/>
      <c r="M324" s="657"/>
      <c r="O324" s="658"/>
      <c r="P324" s="658"/>
      <c r="Q324" s="656"/>
      <c r="R324" s="604"/>
      <c r="S324" s="781"/>
    </row>
    <row r="325" spans="1:19" s="603" customFormat="1" hidden="1" x14ac:dyDescent="0.25">
      <c r="A325" s="604"/>
      <c r="F325" s="653"/>
      <c r="H325" s="654"/>
      <c r="I325" s="655"/>
      <c r="J325" s="655"/>
      <c r="K325" s="656"/>
      <c r="M325" s="657"/>
      <c r="O325" s="658"/>
      <c r="P325" s="658"/>
      <c r="Q325" s="656"/>
      <c r="R325" s="604"/>
      <c r="S325" s="781"/>
    </row>
    <row r="326" spans="1:19" s="603" customFormat="1" hidden="1" x14ac:dyDescent="0.25">
      <c r="A326" s="604"/>
      <c r="F326" s="653"/>
      <c r="H326" s="654"/>
      <c r="I326" s="655"/>
      <c r="J326" s="655"/>
      <c r="K326" s="656"/>
      <c r="M326" s="657"/>
      <c r="O326" s="658"/>
      <c r="P326" s="658"/>
      <c r="Q326" s="656"/>
      <c r="R326" s="604"/>
      <c r="S326" s="781"/>
    </row>
    <row r="327" spans="1:19" s="603" customFormat="1" hidden="1" x14ac:dyDescent="0.25">
      <c r="A327" s="604"/>
      <c r="F327" s="653"/>
      <c r="H327" s="654"/>
      <c r="I327" s="655"/>
      <c r="J327" s="655"/>
      <c r="K327" s="656"/>
      <c r="M327" s="657"/>
      <c r="O327" s="658"/>
      <c r="P327" s="658"/>
      <c r="Q327" s="656"/>
      <c r="R327" s="604"/>
      <c r="S327" s="781"/>
    </row>
    <row r="328" spans="1:19" s="603" customFormat="1" hidden="1" x14ac:dyDescent="0.25">
      <c r="A328" s="604"/>
      <c r="F328" s="653"/>
      <c r="H328" s="654"/>
      <c r="I328" s="655"/>
      <c r="J328" s="655"/>
      <c r="K328" s="656"/>
      <c r="M328" s="657"/>
      <c r="O328" s="658"/>
      <c r="P328" s="658"/>
      <c r="Q328" s="656"/>
      <c r="R328" s="604"/>
      <c r="S328" s="781"/>
    </row>
    <row r="329" spans="1:19" s="603" customFormat="1" hidden="1" x14ac:dyDescent="0.25">
      <c r="A329" s="604"/>
      <c r="F329" s="653"/>
      <c r="H329" s="654"/>
      <c r="I329" s="655"/>
      <c r="J329" s="655"/>
      <c r="K329" s="656"/>
      <c r="M329" s="657"/>
      <c r="O329" s="658"/>
      <c r="P329" s="658"/>
      <c r="Q329" s="656"/>
      <c r="R329" s="604"/>
      <c r="S329" s="781"/>
    </row>
    <row r="330" spans="1:19" s="603" customFormat="1" hidden="1" x14ac:dyDescent="0.25">
      <c r="A330" s="604"/>
      <c r="F330" s="653"/>
      <c r="H330" s="654"/>
      <c r="I330" s="655"/>
      <c r="J330" s="655"/>
      <c r="K330" s="656"/>
      <c r="M330" s="657"/>
      <c r="O330" s="658"/>
      <c r="P330" s="658"/>
      <c r="Q330" s="656"/>
      <c r="R330" s="604"/>
      <c r="S330" s="781"/>
    </row>
    <row r="331" spans="1:19" s="603" customFormat="1" hidden="1" x14ac:dyDescent="0.25">
      <c r="A331" s="604"/>
      <c r="F331" s="653"/>
      <c r="H331" s="654"/>
      <c r="I331" s="655"/>
      <c r="J331" s="655"/>
      <c r="K331" s="656"/>
      <c r="M331" s="657"/>
      <c r="O331" s="658"/>
      <c r="P331" s="658"/>
      <c r="Q331" s="656"/>
      <c r="R331" s="604"/>
      <c r="S331" s="781"/>
    </row>
    <row r="332" spans="1:19" s="603" customFormat="1" hidden="1" x14ac:dyDescent="0.25">
      <c r="A332" s="604"/>
      <c r="F332" s="653"/>
      <c r="H332" s="654"/>
      <c r="I332" s="655"/>
      <c r="J332" s="655"/>
      <c r="K332" s="656"/>
      <c r="M332" s="657"/>
      <c r="O332" s="658"/>
      <c r="P332" s="658"/>
      <c r="Q332" s="656"/>
      <c r="R332" s="604"/>
      <c r="S332" s="781"/>
    </row>
    <row r="333" spans="1:19" s="603" customFormat="1" hidden="1" x14ac:dyDescent="0.25">
      <c r="A333" s="604"/>
      <c r="F333" s="653"/>
      <c r="H333" s="654"/>
      <c r="I333" s="655"/>
      <c r="J333" s="655"/>
      <c r="K333" s="656"/>
      <c r="M333" s="657"/>
      <c r="O333" s="658"/>
      <c r="P333" s="658"/>
      <c r="Q333" s="656"/>
      <c r="R333" s="604"/>
      <c r="S333" s="781"/>
    </row>
    <row r="334" spans="1:19" s="603" customFormat="1" hidden="1" x14ac:dyDescent="0.25">
      <c r="A334" s="604"/>
      <c r="F334" s="653"/>
      <c r="H334" s="654"/>
      <c r="I334" s="655"/>
      <c r="J334" s="655"/>
      <c r="K334" s="656"/>
      <c r="M334" s="657"/>
      <c r="O334" s="658"/>
      <c r="P334" s="658"/>
      <c r="Q334" s="656"/>
      <c r="R334" s="604"/>
      <c r="S334" s="781"/>
    </row>
    <row r="335" spans="1:19" s="603" customFormat="1" hidden="1" x14ac:dyDescent="0.25">
      <c r="A335" s="604"/>
      <c r="F335" s="653"/>
      <c r="H335" s="654"/>
      <c r="I335" s="655"/>
      <c r="J335" s="655"/>
      <c r="K335" s="656"/>
      <c r="M335" s="657"/>
      <c r="O335" s="658"/>
      <c r="P335" s="658"/>
      <c r="Q335" s="656"/>
      <c r="R335" s="604"/>
      <c r="S335" s="781"/>
    </row>
    <row r="336" spans="1:19" s="603" customFormat="1" hidden="1" x14ac:dyDescent="0.25">
      <c r="A336" s="604"/>
      <c r="F336" s="653"/>
      <c r="H336" s="654"/>
      <c r="I336" s="655"/>
      <c r="J336" s="655"/>
      <c r="K336" s="656"/>
      <c r="M336" s="657"/>
      <c r="O336" s="658"/>
      <c r="P336" s="658"/>
      <c r="Q336" s="656"/>
      <c r="R336" s="604"/>
      <c r="S336" s="781"/>
    </row>
    <row r="337" spans="1:19" s="603" customFormat="1" hidden="1" x14ac:dyDescent="0.25">
      <c r="A337" s="604"/>
      <c r="F337" s="653"/>
      <c r="H337" s="654"/>
      <c r="I337" s="655"/>
      <c r="J337" s="655"/>
      <c r="K337" s="656"/>
      <c r="M337" s="657"/>
      <c r="O337" s="658"/>
      <c r="P337" s="658"/>
      <c r="Q337" s="656"/>
      <c r="R337" s="604"/>
      <c r="S337" s="781"/>
    </row>
    <row r="338" spans="1:19" s="603" customFormat="1" hidden="1" x14ac:dyDescent="0.25">
      <c r="A338" s="604"/>
      <c r="F338" s="653"/>
      <c r="H338" s="654"/>
      <c r="I338" s="655"/>
      <c r="J338" s="655"/>
      <c r="K338" s="656"/>
      <c r="M338" s="657"/>
      <c r="O338" s="658"/>
      <c r="P338" s="658"/>
      <c r="Q338" s="656"/>
      <c r="R338" s="604"/>
      <c r="S338" s="781"/>
    </row>
    <row r="339" spans="1:19" s="603" customFormat="1" hidden="1" x14ac:dyDescent="0.25">
      <c r="A339" s="604"/>
      <c r="F339" s="653"/>
      <c r="H339" s="654"/>
      <c r="I339" s="655"/>
      <c r="J339" s="655"/>
      <c r="K339" s="656"/>
      <c r="M339" s="657"/>
      <c r="O339" s="658"/>
      <c r="P339" s="658"/>
      <c r="Q339" s="656"/>
      <c r="R339" s="604"/>
      <c r="S339" s="781"/>
    </row>
    <row r="340" spans="1:19" s="603" customFormat="1" hidden="1" x14ac:dyDescent="0.25">
      <c r="A340" s="604"/>
      <c r="F340" s="653"/>
      <c r="H340" s="654"/>
      <c r="I340" s="655"/>
      <c r="J340" s="655"/>
      <c r="K340" s="656"/>
      <c r="M340" s="657"/>
      <c r="O340" s="658"/>
      <c r="P340" s="658"/>
      <c r="Q340" s="656"/>
      <c r="R340" s="604"/>
      <c r="S340" s="781"/>
    </row>
    <row r="341" spans="1:19" s="603" customFormat="1" hidden="1" x14ac:dyDescent="0.25">
      <c r="A341" s="604"/>
      <c r="F341" s="653"/>
      <c r="H341" s="654"/>
      <c r="I341" s="655"/>
      <c r="J341" s="655"/>
      <c r="K341" s="656"/>
      <c r="M341" s="657"/>
      <c r="O341" s="658"/>
      <c r="P341" s="658"/>
      <c r="Q341" s="656"/>
      <c r="R341" s="604"/>
      <c r="S341" s="781"/>
    </row>
    <row r="342" spans="1:19" s="603" customFormat="1" hidden="1" x14ac:dyDescent="0.25">
      <c r="A342" s="604"/>
      <c r="F342" s="653"/>
      <c r="H342" s="654"/>
      <c r="I342" s="655"/>
      <c r="J342" s="655"/>
      <c r="K342" s="656"/>
      <c r="M342" s="657"/>
      <c r="O342" s="658"/>
      <c r="P342" s="658"/>
      <c r="Q342" s="656"/>
      <c r="R342" s="604"/>
      <c r="S342" s="781"/>
    </row>
    <row r="343" spans="1:19" s="603" customFormat="1" hidden="1" x14ac:dyDescent="0.25">
      <c r="A343" s="604"/>
      <c r="F343" s="653"/>
      <c r="H343" s="654"/>
      <c r="I343" s="655"/>
      <c r="J343" s="655"/>
      <c r="K343" s="656"/>
      <c r="M343" s="657"/>
      <c r="O343" s="658"/>
      <c r="P343" s="658"/>
      <c r="Q343" s="656"/>
      <c r="R343" s="604"/>
      <c r="S343" s="781"/>
    </row>
    <row r="344" spans="1:19" s="603" customFormat="1" hidden="1" x14ac:dyDescent="0.25">
      <c r="A344" s="604"/>
      <c r="F344" s="653"/>
      <c r="H344" s="654"/>
      <c r="I344" s="655"/>
      <c r="J344" s="655"/>
      <c r="K344" s="656"/>
      <c r="M344" s="657"/>
      <c r="O344" s="658"/>
      <c r="P344" s="658"/>
      <c r="Q344" s="656"/>
      <c r="R344" s="604"/>
      <c r="S344" s="781"/>
    </row>
    <row r="345" spans="1:19" s="603" customFormat="1" hidden="1" x14ac:dyDescent="0.25">
      <c r="A345" s="604"/>
      <c r="F345" s="653"/>
      <c r="H345" s="654"/>
      <c r="I345" s="655"/>
      <c r="J345" s="655"/>
      <c r="K345" s="656"/>
      <c r="M345" s="657"/>
      <c r="O345" s="658"/>
      <c r="P345" s="658"/>
      <c r="Q345" s="656"/>
      <c r="R345" s="604"/>
      <c r="S345" s="781"/>
    </row>
    <row r="346" spans="1:19" s="603" customFormat="1" hidden="1" x14ac:dyDescent="0.25">
      <c r="A346" s="604"/>
      <c r="F346" s="653"/>
      <c r="H346" s="654"/>
      <c r="I346" s="655"/>
      <c r="J346" s="655"/>
      <c r="K346" s="656"/>
      <c r="M346" s="657"/>
      <c r="O346" s="658"/>
      <c r="P346" s="658"/>
      <c r="Q346" s="656"/>
      <c r="R346" s="604"/>
      <c r="S346" s="781"/>
    </row>
    <row r="347" spans="1:19" s="603" customFormat="1" hidden="1" x14ac:dyDescent="0.25">
      <c r="A347" s="604"/>
      <c r="F347" s="653"/>
      <c r="H347" s="654"/>
      <c r="I347" s="655"/>
      <c r="J347" s="655"/>
      <c r="K347" s="656"/>
      <c r="M347" s="657"/>
      <c r="O347" s="658"/>
      <c r="P347" s="658"/>
      <c r="Q347" s="656"/>
      <c r="R347" s="604"/>
      <c r="S347" s="781"/>
    </row>
    <row r="348" spans="1:19" s="603" customFormat="1" hidden="1" x14ac:dyDescent="0.25">
      <c r="A348" s="604"/>
      <c r="F348" s="653"/>
      <c r="H348" s="654"/>
      <c r="I348" s="655"/>
      <c r="J348" s="655"/>
      <c r="K348" s="656"/>
      <c r="M348" s="657"/>
      <c r="O348" s="658"/>
      <c r="P348" s="658"/>
      <c r="Q348" s="656"/>
      <c r="R348" s="604"/>
      <c r="S348" s="781"/>
    </row>
    <row r="349" spans="1:19" s="603" customFormat="1" hidden="1" x14ac:dyDescent="0.25">
      <c r="A349" s="604"/>
      <c r="F349" s="653"/>
      <c r="H349" s="654"/>
      <c r="I349" s="655"/>
      <c r="J349" s="655"/>
      <c r="K349" s="656"/>
      <c r="M349" s="657"/>
      <c r="O349" s="658"/>
      <c r="P349" s="658"/>
      <c r="Q349" s="656"/>
      <c r="R349" s="604"/>
      <c r="S349" s="781"/>
    </row>
    <row r="350" spans="1:19" s="603" customFormat="1" hidden="1" x14ac:dyDescent="0.25">
      <c r="A350" s="604"/>
      <c r="F350" s="653"/>
      <c r="H350" s="654"/>
      <c r="I350" s="655"/>
      <c r="J350" s="655"/>
      <c r="K350" s="656"/>
      <c r="M350" s="657"/>
      <c r="O350" s="658"/>
      <c r="P350" s="658"/>
      <c r="Q350" s="656"/>
      <c r="R350" s="604"/>
      <c r="S350" s="781"/>
    </row>
    <row r="351" spans="1:19" s="603" customFormat="1" hidden="1" x14ac:dyDescent="0.25">
      <c r="A351" s="604"/>
      <c r="F351" s="653"/>
      <c r="H351" s="654"/>
      <c r="I351" s="655"/>
      <c r="J351" s="655"/>
      <c r="K351" s="656"/>
      <c r="M351" s="657"/>
      <c r="O351" s="658"/>
      <c r="P351" s="658"/>
      <c r="Q351" s="656"/>
      <c r="R351" s="604"/>
      <c r="S351" s="781"/>
    </row>
    <row r="352" spans="1:19" s="603" customFormat="1" hidden="1" x14ac:dyDescent="0.25">
      <c r="A352" s="604"/>
      <c r="F352" s="653"/>
      <c r="H352" s="654"/>
      <c r="I352" s="655"/>
      <c r="J352" s="655"/>
      <c r="K352" s="656"/>
      <c r="M352" s="657"/>
      <c r="O352" s="658"/>
      <c r="P352" s="658"/>
      <c r="Q352" s="656"/>
      <c r="R352" s="604"/>
      <c r="S352" s="781"/>
    </row>
    <row r="353" spans="1:19" s="603" customFormat="1" hidden="1" x14ac:dyDescent="0.25">
      <c r="A353" s="604"/>
      <c r="F353" s="653"/>
      <c r="H353" s="654"/>
      <c r="I353" s="655"/>
      <c r="J353" s="655"/>
      <c r="K353" s="656"/>
      <c r="M353" s="657"/>
      <c r="O353" s="658"/>
      <c r="P353" s="658"/>
      <c r="Q353" s="656"/>
      <c r="R353" s="604"/>
      <c r="S353" s="781"/>
    </row>
    <row r="354" spans="1:19" s="603" customFormat="1" hidden="1" x14ac:dyDescent="0.25">
      <c r="A354" s="604"/>
      <c r="F354" s="653"/>
      <c r="H354" s="654"/>
      <c r="I354" s="655"/>
      <c r="J354" s="655"/>
      <c r="K354" s="656"/>
      <c r="M354" s="657"/>
      <c r="O354" s="658"/>
      <c r="P354" s="658"/>
      <c r="Q354" s="656"/>
      <c r="R354" s="604"/>
      <c r="S354" s="781"/>
    </row>
    <row r="355" spans="1:19" s="603" customFormat="1" hidden="1" x14ac:dyDescent="0.25">
      <c r="A355" s="604"/>
      <c r="F355" s="653"/>
      <c r="H355" s="654"/>
      <c r="I355" s="655"/>
      <c r="J355" s="655"/>
      <c r="K355" s="656"/>
      <c r="M355" s="657"/>
      <c r="O355" s="658"/>
      <c r="P355" s="658"/>
      <c r="Q355" s="656"/>
      <c r="R355" s="604"/>
      <c r="S355" s="781"/>
    </row>
    <row r="356" spans="1:19" s="603" customFormat="1" hidden="1" x14ac:dyDescent="0.25">
      <c r="A356" s="604"/>
      <c r="F356" s="653"/>
      <c r="H356" s="654"/>
      <c r="I356" s="655"/>
      <c r="J356" s="655"/>
      <c r="K356" s="656"/>
      <c r="M356" s="657"/>
      <c r="O356" s="658"/>
      <c r="P356" s="658"/>
      <c r="Q356" s="656"/>
      <c r="R356" s="604"/>
      <c r="S356" s="781"/>
    </row>
    <row r="357" spans="1:19" s="603" customFormat="1" hidden="1" x14ac:dyDescent="0.25">
      <c r="A357" s="604"/>
      <c r="F357" s="653"/>
      <c r="H357" s="654"/>
      <c r="I357" s="655"/>
      <c r="J357" s="655"/>
      <c r="K357" s="656"/>
      <c r="M357" s="657"/>
      <c r="O357" s="658"/>
      <c r="P357" s="658"/>
      <c r="Q357" s="656"/>
      <c r="R357" s="604"/>
      <c r="S357" s="781"/>
    </row>
    <row r="358" spans="1:19" s="603" customFormat="1" hidden="1" x14ac:dyDescent="0.25">
      <c r="A358" s="604"/>
      <c r="F358" s="653"/>
      <c r="H358" s="654"/>
      <c r="I358" s="655"/>
      <c r="J358" s="655"/>
      <c r="K358" s="656"/>
      <c r="M358" s="657"/>
      <c r="O358" s="658"/>
      <c r="P358" s="658"/>
      <c r="Q358" s="656"/>
      <c r="R358" s="604"/>
      <c r="S358" s="781"/>
    </row>
    <row r="359" spans="1:19" s="603" customFormat="1" hidden="1" x14ac:dyDescent="0.25">
      <c r="A359" s="604"/>
      <c r="F359" s="653"/>
      <c r="H359" s="654"/>
      <c r="I359" s="655"/>
      <c r="J359" s="655"/>
      <c r="K359" s="656"/>
      <c r="M359" s="657"/>
      <c r="O359" s="658"/>
      <c r="P359" s="658"/>
      <c r="Q359" s="656"/>
      <c r="R359" s="604"/>
      <c r="S359" s="781"/>
    </row>
    <row r="360" spans="1:19" s="603" customFormat="1" hidden="1" x14ac:dyDescent="0.25">
      <c r="A360" s="604"/>
      <c r="F360" s="653"/>
      <c r="H360" s="654"/>
      <c r="I360" s="655"/>
      <c r="J360" s="655"/>
      <c r="K360" s="656"/>
      <c r="M360" s="657"/>
      <c r="O360" s="658"/>
      <c r="P360" s="658"/>
      <c r="Q360" s="656"/>
      <c r="R360" s="604"/>
      <c r="S360" s="781"/>
    </row>
    <row r="361" spans="1:19" s="603" customFormat="1" hidden="1" x14ac:dyDescent="0.25">
      <c r="A361" s="604"/>
      <c r="F361" s="653"/>
      <c r="H361" s="654"/>
      <c r="I361" s="655"/>
      <c r="J361" s="655"/>
      <c r="K361" s="656"/>
      <c r="M361" s="657"/>
      <c r="O361" s="658"/>
      <c r="P361" s="658"/>
      <c r="Q361" s="656"/>
      <c r="R361" s="604"/>
      <c r="S361" s="781"/>
    </row>
    <row r="362" spans="1:19" s="603" customFormat="1" hidden="1" x14ac:dyDescent="0.25">
      <c r="A362" s="604"/>
      <c r="F362" s="653"/>
      <c r="H362" s="654"/>
      <c r="I362" s="655"/>
      <c r="J362" s="655"/>
      <c r="K362" s="656"/>
      <c r="M362" s="657"/>
      <c r="O362" s="658"/>
      <c r="P362" s="658"/>
      <c r="Q362" s="656"/>
      <c r="R362" s="604"/>
      <c r="S362" s="781"/>
    </row>
    <row r="363" spans="1:19" s="603" customFormat="1" hidden="1" x14ac:dyDescent="0.25">
      <c r="A363" s="604"/>
      <c r="F363" s="653"/>
      <c r="H363" s="654"/>
      <c r="I363" s="655"/>
      <c r="J363" s="655"/>
      <c r="K363" s="656"/>
      <c r="M363" s="657"/>
      <c r="O363" s="658"/>
      <c r="P363" s="658"/>
      <c r="Q363" s="656"/>
      <c r="R363" s="604"/>
      <c r="S363" s="781"/>
    </row>
    <row r="364" spans="1:19" s="603" customFormat="1" hidden="1" x14ac:dyDescent="0.25">
      <c r="A364" s="604"/>
      <c r="F364" s="653"/>
      <c r="H364" s="654"/>
      <c r="I364" s="655"/>
      <c r="J364" s="655"/>
      <c r="K364" s="656"/>
      <c r="M364" s="657"/>
      <c r="O364" s="658"/>
      <c r="P364" s="658"/>
      <c r="Q364" s="656"/>
      <c r="R364" s="604"/>
      <c r="S364" s="781"/>
    </row>
    <row r="365" spans="1:19" s="603" customFormat="1" hidden="1" x14ac:dyDescent="0.25">
      <c r="A365" s="604"/>
      <c r="F365" s="653"/>
      <c r="H365" s="654"/>
      <c r="I365" s="655"/>
      <c r="J365" s="655"/>
      <c r="K365" s="656"/>
      <c r="M365" s="657"/>
      <c r="O365" s="658"/>
      <c r="P365" s="658"/>
      <c r="Q365" s="656"/>
      <c r="R365" s="604"/>
      <c r="S365" s="781"/>
    </row>
    <row r="366" spans="1:19" s="603" customFormat="1" hidden="1" x14ac:dyDescent="0.25">
      <c r="A366" s="604"/>
      <c r="F366" s="653"/>
      <c r="H366" s="654"/>
      <c r="I366" s="655"/>
      <c r="J366" s="655"/>
      <c r="K366" s="656"/>
      <c r="M366" s="657"/>
      <c r="O366" s="658"/>
      <c r="P366" s="658"/>
      <c r="Q366" s="656"/>
      <c r="R366" s="604"/>
      <c r="S366" s="781"/>
    </row>
    <row r="367" spans="1:19" s="603" customFormat="1" hidden="1" x14ac:dyDescent="0.25">
      <c r="A367" s="604"/>
      <c r="F367" s="653"/>
      <c r="H367" s="654"/>
      <c r="I367" s="655"/>
      <c r="J367" s="655"/>
      <c r="K367" s="656"/>
      <c r="M367" s="657"/>
      <c r="O367" s="658"/>
      <c r="P367" s="658"/>
      <c r="Q367" s="656"/>
      <c r="R367" s="604"/>
      <c r="S367" s="781"/>
    </row>
    <row r="368" spans="1:19" s="603" customFormat="1" hidden="1" x14ac:dyDescent="0.25">
      <c r="A368" s="604"/>
      <c r="F368" s="653"/>
      <c r="H368" s="654"/>
      <c r="I368" s="655"/>
      <c r="J368" s="655"/>
      <c r="K368" s="656"/>
      <c r="M368" s="657"/>
      <c r="O368" s="658"/>
      <c r="P368" s="658"/>
      <c r="Q368" s="656"/>
      <c r="R368" s="604"/>
      <c r="S368" s="781"/>
    </row>
    <row r="369" spans="1:19" s="603" customFormat="1" hidden="1" x14ac:dyDescent="0.25">
      <c r="A369" s="604"/>
      <c r="F369" s="653"/>
      <c r="H369" s="654"/>
      <c r="I369" s="655"/>
      <c r="J369" s="655"/>
      <c r="K369" s="656"/>
      <c r="M369" s="657"/>
      <c r="O369" s="658"/>
      <c r="P369" s="658"/>
      <c r="Q369" s="656"/>
      <c r="R369" s="604"/>
      <c r="S369" s="781"/>
    </row>
    <row r="370" spans="1:19" s="603" customFormat="1" hidden="1" x14ac:dyDescent="0.25">
      <c r="A370" s="604"/>
      <c r="F370" s="653"/>
      <c r="H370" s="654"/>
      <c r="I370" s="655"/>
      <c r="J370" s="655"/>
      <c r="K370" s="656"/>
      <c r="M370" s="657"/>
      <c r="O370" s="658"/>
      <c r="P370" s="658"/>
      <c r="Q370" s="656"/>
      <c r="R370" s="604"/>
      <c r="S370" s="781"/>
    </row>
    <row r="371" spans="1:19" s="603" customFormat="1" hidden="1" x14ac:dyDescent="0.25">
      <c r="A371" s="604"/>
      <c r="F371" s="653"/>
      <c r="H371" s="654"/>
      <c r="I371" s="655"/>
      <c r="J371" s="655"/>
      <c r="K371" s="656"/>
      <c r="M371" s="657"/>
      <c r="O371" s="658"/>
      <c r="P371" s="658"/>
      <c r="Q371" s="656"/>
      <c r="R371" s="604"/>
      <c r="S371" s="781"/>
    </row>
    <row r="372" spans="1:19" s="603" customFormat="1" hidden="1" x14ac:dyDescent="0.25">
      <c r="A372" s="604"/>
      <c r="F372" s="653"/>
      <c r="H372" s="654"/>
      <c r="I372" s="655"/>
      <c r="J372" s="655"/>
      <c r="K372" s="656"/>
      <c r="M372" s="657"/>
      <c r="O372" s="658"/>
      <c r="P372" s="658"/>
      <c r="Q372" s="656"/>
      <c r="R372" s="604"/>
      <c r="S372" s="781"/>
    </row>
    <row r="373" spans="1:19" s="603" customFormat="1" hidden="1" x14ac:dyDescent="0.25">
      <c r="A373" s="604"/>
      <c r="F373" s="653"/>
      <c r="H373" s="654"/>
      <c r="I373" s="655"/>
      <c r="J373" s="655"/>
      <c r="K373" s="656"/>
      <c r="M373" s="657"/>
      <c r="O373" s="658"/>
      <c r="P373" s="658"/>
      <c r="Q373" s="656"/>
      <c r="R373" s="604"/>
      <c r="S373" s="781"/>
    </row>
    <row r="374" spans="1:19" s="603" customFormat="1" hidden="1" x14ac:dyDescent="0.25">
      <c r="A374" s="604"/>
      <c r="F374" s="653"/>
      <c r="H374" s="654"/>
      <c r="I374" s="655"/>
      <c r="J374" s="655"/>
      <c r="K374" s="656"/>
      <c r="M374" s="657"/>
      <c r="O374" s="658"/>
      <c r="P374" s="658"/>
      <c r="Q374" s="656"/>
      <c r="R374" s="604"/>
      <c r="S374" s="781"/>
    </row>
    <row r="375" spans="1:19" s="603" customFormat="1" hidden="1" x14ac:dyDescent="0.25">
      <c r="A375" s="604"/>
      <c r="F375" s="653"/>
      <c r="H375" s="654"/>
      <c r="I375" s="655"/>
      <c r="J375" s="655"/>
      <c r="K375" s="656"/>
      <c r="M375" s="657"/>
      <c r="O375" s="658"/>
      <c r="P375" s="658"/>
      <c r="Q375" s="656"/>
      <c r="R375" s="604"/>
      <c r="S375" s="781"/>
    </row>
    <row r="376" spans="1:19" s="603" customFormat="1" hidden="1" x14ac:dyDescent="0.25">
      <c r="A376" s="604"/>
      <c r="F376" s="653"/>
      <c r="H376" s="654"/>
      <c r="I376" s="655"/>
      <c r="J376" s="655"/>
      <c r="K376" s="656"/>
      <c r="M376" s="657"/>
      <c r="O376" s="658"/>
      <c r="P376" s="658"/>
      <c r="Q376" s="656"/>
      <c r="R376" s="604"/>
      <c r="S376" s="781"/>
    </row>
    <row r="377" spans="1:19" s="603" customFormat="1" hidden="1" x14ac:dyDescent="0.25">
      <c r="A377" s="604"/>
      <c r="F377" s="653"/>
      <c r="H377" s="654"/>
      <c r="I377" s="655"/>
      <c r="J377" s="655"/>
      <c r="K377" s="656"/>
      <c r="M377" s="657"/>
      <c r="O377" s="658"/>
      <c r="P377" s="658"/>
      <c r="Q377" s="656"/>
      <c r="R377" s="604"/>
      <c r="S377" s="781"/>
    </row>
    <row r="378" spans="1:19" s="603" customFormat="1" hidden="1" x14ac:dyDescent="0.25">
      <c r="A378" s="604"/>
      <c r="F378" s="653"/>
      <c r="H378" s="654"/>
      <c r="I378" s="655"/>
      <c r="J378" s="655"/>
      <c r="K378" s="656"/>
      <c r="M378" s="657"/>
      <c r="O378" s="658"/>
      <c r="P378" s="658"/>
      <c r="Q378" s="656"/>
      <c r="R378" s="604"/>
      <c r="S378" s="781"/>
    </row>
    <row r="379" spans="1:19" s="603" customFormat="1" hidden="1" x14ac:dyDescent="0.25">
      <c r="A379" s="604"/>
      <c r="F379" s="653"/>
      <c r="H379" s="654"/>
      <c r="I379" s="655"/>
      <c r="J379" s="655"/>
      <c r="K379" s="656"/>
      <c r="M379" s="657"/>
      <c r="O379" s="658"/>
      <c r="P379" s="658"/>
      <c r="Q379" s="656"/>
      <c r="R379" s="604"/>
      <c r="S379" s="781"/>
    </row>
    <row r="380" spans="1:19" s="603" customFormat="1" hidden="1" x14ac:dyDescent="0.25">
      <c r="A380" s="604"/>
      <c r="F380" s="653"/>
      <c r="H380" s="654"/>
      <c r="I380" s="655"/>
      <c r="J380" s="655"/>
      <c r="K380" s="656"/>
      <c r="M380" s="657"/>
      <c r="O380" s="658"/>
      <c r="P380" s="658"/>
      <c r="Q380" s="656"/>
      <c r="R380" s="604"/>
      <c r="S380" s="781"/>
    </row>
    <row r="381" spans="1:19" s="603" customFormat="1" hidden="1" x14ac:dyDescent="0.25">
      <c r="A381" s="604"/>
      <c r="F381" s="653"/>
      <c r="H381" s="654"/>
      <c r="I381" s="655"/>
      <c r="J381" s="655"/>
      <c r="K381" s="656"/>
      <c r="M381" s="657"/>
      <c r="O381" s="658"/>
      <c r="P381" s="658"/>
      <c r="Q381" s="656"/>
      <c r="R381" s="604"/>
      <c r="S381" s="781"/>
    </row>
    <row r="382" spans="1:19" s="603" customFormat="1" hidden="1" x14ac:dyDescent="0.25">
      <c r="A382" s="604"/>
      <c r="F382" s="653"/>
      <c r="H382" s="654"/>
      <c r="I382" s="655"/>
      <c r="J382" s="655"/>
      <c r="K382" s="656"/>
      <c r="M382" s="657"/>
      <c r="O382" s="658"/>
      <c r="P382" s="658"/>
      <c r="Q382" s="656"/>
      <c r="R382" s="604"/>
      <c r="S382" s="781"/>
    </row>
    <row r="383" spans="1:19" s="603" customFormat="1" hidden="1" x14ac:dyDescent="0.25">
      <c r="A383" s="604"/>
      <c r="F383" s="653"/>
      <c r="H383" s="654"/>
      <c r="I383" s="655"/>
      <c r="J383" s="655"/>
      <c r="K383" s="656"/>
      <c r="M383" s="657"/>
      <c r="O383" s="658"/>
      <c r="P383" s="658"/>
      <c r="Q383" s="656"/>
      <c r="R383" s="604"/>
      <c r="S383" s="781"/>
    </row>
    <row r="384" spans="1:19" s="603" customFormat="1" hidden="1" x14ac:dyDescent="0.25">
      <c r="A384" s="604"/>
      <c r="F384" s="653"/>
      <c r="H384" s="654"/>
      <c r="I384" s="655"/>
      <c r="J384" s="655"/>
      <c r="K384" s="656"/>
      <c r="M384" s="657"/>
      <c r="O384" s="658"/>
      <c r="P384" s="658"/>
      <c r="Q384" s="656"/>
      <c r="R384" s="604"/>
      <c r="S384" s="781"/>
    </row>
    <row r="385" spans="1:19" s="603" customFormat="1" hidden="1" x14ac:dyDescent="0.25">
      <c r="A385" s="604"/>
      <c r="F385" s="653"/>
      <c r="H385" s="654"/>
      <c r="I385" s="655"/>
      <c r="J385" s="655"/>
      <c r="K385" s="656"/>
      <c r="M385" s="657"/>
      <c r="O385" s="658"/>
      <c r="P385" s="658"/>
      <c r="Q385" s="656"/>
      <c r="R385" s="604"/>
      <c r="S385" s="781"/>
    </row>
    <row r="386" spans="1:19" s="603" customFormat="1" hidden="1" x14ac:dyDescent="0.25">
      <c r="A386" s="604"/>
      <c r="F386" s="653"/>
      <c r="H386" s="654"/>
      <c r="I386" s="655"/>
      <c r="J386" s="655"/>
      <c r="K386" s="656"/>
      <c r="M386" s="657"/>
      <c r="O386" s="658"/>
      <c r="P386" s="658"/>
      <c r="Q386" s="656"/>
      <c r="R386" s="604"/>
      <c r="S386" s="781"/>
    </row>
    <row r="387" spans="1:19" s="603" customFormat="1" hidden="1" x14ac:dyDescent="0.25">
      <c r="A387" s="604"/>
      <c r="F387" s="653"/>
      <c r="H387" s="654"/>
      <c r="I387" s="655"/>
      <c r="J387" s="655"/>
      <c r="K387" s="656"/>
      <c r="M387" s="657"/>
      <c r="O387" s="658"/>
      <c r="P387" s="658"/>
      <c r="Q387" s="656"/>
      <c r="R387" s="604"/>
      <c r="S387" s="781"/>
    </row>
    <row r="388" spans="1:19" s="603" customFormat="1" hidden="1" x14ac:dyDescent="0.25">
      <c r="A388" s="604"/>
      <c r="F388" s="653"/>
      <c r="H388" s="654"/>
      <c r="I388" s="655"/>
      <c r="J388" s="655"/>
      <c r="K388" s="656"/>
      <c r="M388" s="657"/>
      <c r="O388" s="658"/>
      <c r="P388" s="658"/>
      <c r="Q388" s="656"/>
      <c r="R388" s="604"/>
      <c r="S388" s="781"/>
    </row>
    <row r="389" spans="1:19" s="603" customFormat="1" hidden="1" x14ac:dyDescent="0.25">
      <c r="A389" s="604"/>
      <c r="F389" s="653"/>
      <c r="H389" s="654"/>
      <c r="I389" s="655"/>
      <c r="J389" s="655"/>
      <c r="K389" s="656"/>
      <c r="M389" s="657"/>
      <c r="O389" s="658"/>
      <c r="P389" s="658"/>
      <c r="Q389" s="656"/>
      <c r="R389" s="604"/>
      <c r="S389" s="781"/>
    </row>
    <row r="390" spans="1:19" s="603" customFormat="1" hidden="1" x14ac:dyDescent="0.25">
      <c r="A390" s="604"/>
      <c r="F390" s="653"/>
      <c r="H390" s="654"/>
      <c r="I390" s="655"/>
      <c r="J390" s="655"/>
      <c r="K390" s="656"/>
      <c r="M390" s="657"/>
      <c r="O390" s="658"/>
      <c r="P390" s="658"/>
      <c r="Q390" s="656"/>
      <c r="R390" s="604"/>
      <c r="S390" s="781"/>
    </row>
    <row r="391" spans="1:19" s="603" customFormat="1" hidden="1" x14ac:dyDescent="0.25">
      <c r="A391" s="604"/>
      <c r="F391" s="653"/>
      <c r="H391" s="654"/>
      <c r="I391" s="655"/>
      <c r="J391" s="655"/>
      <c r="K391" s="656"/>
      <c r="M391" s="657"/>
      <c r="O391" s="658"/>
      <c r="P391" s="658"/>
      <c r="Q391" s="656"/>
      <c r="R391" s="604"/>
      <c r="S391" s="781"/>
    </row>
    <row r="392" spans="1:19" s="603" customFormat="1" hidden="1" x14ac:dyDescent="0.25">
      <c r="A392" s="604"/>
      <c r="F392" s="653"/>
      <c r="H392" s="654"/>
      <c r="I392" s="655"/>
      <c r="J392" s="655"/>
      <c r="K392" s="656"/>
      <c r="M392" s="657"/>
      <c r="O392" s="658"/>
      <c r="P392" s="658"/>
      <c r="Q392" s="656"/>
      <c r="R392" s="604"/>
      <c r="S392" s="781"/>
    </row>
    <row r="393" spans="1:19" s="603" customFormat="1" hidden="1" x14ac:dyDescent="0.25">
      <c r="A393" s="604"/>
      <c r="F393" s="653"/>
      <c r="H393" s="654"/>
      <c r="I393" s="655"/>
      <c r="J393" s="655"/>
      <c r="K393" s="656"/>
      <c r="M393" s="657"/>
      <c r="O393" s="658"/>
      <c r="P393" s="658"/>
      <c r="Q393" s="656"/>
      <c r="R393" s="604"/>
      <c r="S393" s="781"/>
    </row>
    <row r="394" spans="1:19" s="603" customFormat="1" hidden="1" x14ac:dyDescent="0.25">
      <c r="A394" s="604"/>
      <c r="F394" s="653"/>
      <c r="H394" s="654"/>
      <c r="I394" s="655"/>
      <c r="J394" s="655"/>
      <c r="K394" s="656"/>
      <c r="M394" s="657"/>
      <c r="O394" s="658"/>
      <c r="P394" s="658"/>
      <c r="Q394" s="656"/>
      <c r="R394" s="604"/>
      <c r="S394" s="781"/>
    </row>
    <row r="395" spans="1:19" s="603" customFormat="1" hidden="1" x14ac:dyDescent="0.25">
      <c r="A395" s="604"/>
      <c r="F395" s="653"/>
      <c r="H395" s="654"/>
      <c r="I395" s="655"/>
      <c r="J395" s="655"/>
      <c r="K395" s="656"/>
      <c r="M395" s="657"/>
      <c r="O395" s="658"/>
      <c r="P395" s="658"/>
      <c r="Q395" s="656"/>
      <c r="R395" s="604"/>
      <c r="S395" s="781"/>
    </row>
    <row r="396" spans="1:19" s="603" customFormat="1" hidden="1" x14ac:dyDescent="0.25">
      <c r="A396" s="604"/>
      <c r="F396" s="653"/>
      <c r="H396" s="654"/>
      <c r="I396" s="655"/>
      <c r="J396" s="655"/>
      <c r="K396" s="656"/>
      <c r="M396" s="657"/>
      <c r="O396" s="658"/>
      <c r="P396" s="658"/>
      <c r="Q396" s="656"/>
      <c r="R396" s="604"/>
      <c r="S396" s="781"/>
    </row>
    <row r="397" spans="1:19" s="603" customFormat="1" hidden="1" x14ac:dyDescent="0.25">
      <c r="A397" s="604"/>
      <c r="F397" s="653"/>
      <c r="H397" s="654"/>
      <c r="I397" s="655"/>
      <c r="J397" s="655"/>
      <c r="K397" s="656"/>
      <c r="M397" s="657"/>
      <c r="O397" s="658"/>
      <c r="P397" s="658"/>
      <c r="Q397" s="656"/>
      <c r="R397" s="604"/>
      <c r="S397" s="781"/>
    </row>
    <row r="398" spans="1:19" s="603" customFormat="1" hidden="1" x14ac:dyDescent="0.25">
      <c r="A398" s="604"/>
      <c r="F398" s="653"/>
      <c r="H398" s="654"/>
      <c r="I398" s="655"/>
      <c r="J398" s="655"/>
      <c r="K398" s="656"/>
      <c r="M398" s="657"/>
      <c r="O398" s="658"/>
      <c r="P398" s="658"/>
      <c r="Q398" s="656"/>
      <c r="R398" s="604"/>
      <c r="S398" s="781"/>
    </row>
    <row r="399" spans="1:19" s="603" customFormat="1" hidden="1" x14ac:dyDescent="0.25">
      <c r="A399" s="604"/>
      <c r="F399" s="653"/>
      <c r="H399" s="654"/>
      <c r="I399" s="655"/>
      <c r="J399" s="655"/>
      <c r="K399" s="656"/>
      <c r="M399" s="657"/>
      <c r="O399" s="658"/>
      <c r="P399" s="658"/>
      <c r="Q399" s="656"/>
      <c r="R399" s="604"/>
      <c r="S399" s="781"/>
    </row>
    <row r="400" spans="1:19" s="603" customFormat="1" hidden="1" x14ac:dyDescent="0.25">
      <c r="A400" s="604"/>
      <c r="F400" s="653"/>
      <c r="H400" s="654"/>
      <c r="I400" s="655"/>
      <c r="J400" s="655"/>
      <c r="K400" s="656"/>
      <c r="M400" s="657"/>
      <c r="O400" s="658"/>
      <c r="P400" s="658"/>
      <c r="Q400" s="656"/>
      <c r="R400" s="604"/>
      <c r="S400" s="781"/>
    </row>
    <row r="401" spans="1:19" s="603" customFormat="1" hidden="1" x14ac:dyDescent="0.25">
      <c r="A401" s="604"/>
      <c r="F401" s="653"/>
      <c r="H401" s="654"/>
      <c r="I401" s="655"/>
      <c r="J401" s="655"/>
      <c r="K401" s="656"/>
      <c r="M401" s="657"/>
      <c r="O401" s="658"/>
      <c r="P401" s="658"/>
      <c r="Q401" s="656"/>
      <c r="R401" s="604"/>
      <c r="S401" s="781"/>
    </row>
    <row r="402" spans="1:19" s="603" customFormat="1" hidden="1" x14ac:dyDescent="0.25">
      <c r="A402" s="604"/>
      <c r="F402" s="653"/>
      <c r="H402" s="654"/>
      <c r="I402" s="655"/>
      <c r="J402" s="655"/>
      <c r="K402" s="656"/>
      <c r="M402" s="657"/>
      <c r="O402" s="658"/>
      <c r="P402" s="658"/>
      <c r="Q402" s="656"/>
      <c r="R402" s="604"/>
      <c r="S402" s="781"/>
    </row>
    <row r="403" spans="1:19" s="603" customFormat="1" hidden="1" x14ac:dyDescent="0.25">
      <c r="A403" s="604"/>
      <c r="F403" s="653"/>
      <c r="H403" s="654"/>
      <c r="I403" s="655"/>
      <c r="J403" s="655"/>
      <c r="K403" s="656"/>
      <c r="M403" s="657"/>
      <c r="O403" s="658"/>
      <c r="P403" s="658"/>
      <c r="Q403" s="656"/>
      <c r="R403" s="604"/>
      <c r="S403" s="781"/>
    </row>
    <row r="404" spans="1:19" s="603" customFormat="1" hidden="1" x14ac:dyDescent="0.25">
      <c r="A404" s="604"/>
      <c r="F404" s="653"/>
      <c r="H404" s="654"/>
      <c r="I404" s="655"/>
      <c r="J404" s="655"/>
      <c r="K404" s="656"/>
      <c r="M404" s="657"/>
      <c r="O404" s="658"/>
      <c r="P404" s="658"/>
      <c r="Q404" s="656"/>
      <c r="R404" s="604"/>
      <c r="S404" s="781"/>
    </row>
    <row r="405" spans="1:19" s="603" customFormat="1" hidden="1" x14ac:dyDescent="0.25">
      <c r="A405" s="604"/>
      <c r="F405" s="653"/>
      <c r="H405" s="654"/>
      <c r="I405" s="655"/>
      <c r="J405" s="655"/>
      <c r="K405" s="656"/>
      <c r="M405" s="657"/>
      <c r="O405" s="658"/>
      <c r="P405" s="658"/>
      <c r="Q405" s="656"/>
      <c r="R405" s="604"/>
      <c r="S405" s="781"/>
    </row>
    <row r="406" spans="1:19" s="603" customFormat="1" hidden="1" x14ac:dyDescent="0.25">
      <c r="A406" s="604"/>
      <c r="F406" s="653"/>
      <c r="H406" s="654"/>
      <c r="I406" s="655"/>
      <c r="J406" s="655"/>
      <c r="K406" s="656"/>
      <c r="M406" s="657"/>
      <c r="O406" s="658"/>
      <c r="P406" s="658"/>
      <c r="Q406" s="656"/>
      <c r="R406" s="604"/>
      <c r="S406" s="781"/>
    </row>
    <row r="407" spans="1:19" s="603" customFormat="1" hidden="1" x14ac:dyDescent="0.25">
      <c r="A407" s="604"/>
      <c r="F407" s="653"/>
      <c r="H407" s="654"/>
      <c r="I407" s="655"/>
      <c r="J407" s="655"/>
      <c r="K407" s="656"/>
      <c r="M407" s="657"/>
      <c r="O407" s="658"/>
      <c r="P407" s="658"/>
      <c r="Q407" s="656"/>
      <c r="R407" s="604"/>
      <c r="S407" s="781"/>
    </row>
    <row r="408" spans="1:19" s="603" customFormat="1" hidden="1" x14ac:dyDescent="0.25">
      <c r="A408" s="604"/>
      <c r="F408" s="653"/>
      <c r="H408" s="654"/>
      <c r="I408" s="655"/>
      <c r="J408" s="655"/>
      <c r="K408" s="656"/>
      <c r="M408" s="657"/>
      <c r="O408" s="658"/>
      <c r="P408" s="658"/>
      <c r="Q408" s="656"/>
      <c r="R408" s="604"/>
      <c r="S408" s="781"/>
    </row>
    <row r="409" spans="1:19" s="603" customFormat="1" hidden="1" x14ac:dyDescent="0.25">
      <c r="A409" s="604"/>
      <c r="F409" s="653"/>
      <c r="H409" s="654"/>
      <c r="I409" s="655"/>
      <c r="J409" s="655"/>
      <c r="K409" s="656"/>
      <c r="M409" s="657"/>
      <c r="O409" s="658"/>
      <c r="P409" s="658"/>
      <c r="Q409" s="656"/>
      <c r="R409" s="604"/>
      <c r="S409" s="781"/>
    </row>
    <row r="410" spans="1:19" s="603" customFormat="1" hidden="1" x14ac:dyDescent="0.25">
      <c r="A410" s="604"/>
      <c r="F410" s="653"/>
      <c r="H410" s="654"/>
      <c r="I410" s="655"/>
      <c r="J410" s="655"/>
      <c r="K410" s="656"/>
      <c r="M410" s="657"/>
      <c r="O410" s="658"/>
      <c r="P410" s="658"/>
      <c r="Q410" s="656"/>
      <c r="R410" s="604"/>
      <c r="S410" s="781"/>
    </row>
    <row r="411" spans="1:19" s="603" customFormat="1" hidden="1" x14ac:dyDescent="0.25">
      <c r="A411" s="604"/>
      <c r="F411" s="653"/>
      <c r="H411" s="654"/>
      <c r="I411" s="655"/>
      <c r="J411" s="655"/>
      <c r="K411" s="656"/>
      <c r="M411" s="657"/>
      <c r="O411" s="658"/>
      <c r="P411" s="658"/>
      <c r="Q411" s="656"/>
      <c r="R411" s="604"/>
      <c r="S411" s="781"/>
    </row>
    <row r="412" spans="1:19" s="603" customFormat="1" hidden="1" x14ac:dyDescent="0.25">
      <c r="A412" s="604"/>
      <c r="F412" s="653"/>
      <c r="H412" s="654"/>
      <c r="I412" s="655"/>
      <c r="J412" s="655"/>
      <c r="K412" s="656"/>
      <c r="M412" s="657"/>
      <c r="O412" s="658"/>
      <c r="P412" s="658"/>
      <c r="Q412" s="656"/>
      <c r="R412" s="604"/>
      <c r="S412" s="781"/>
    </row>
    <row r="413" spans="1:19" s="603" customFormat="1" hidden="1" x14ac:dyDescent="0.25">
      <c r="A413" s="604"/>
      <c r="F413" s="653"/>
      <c r="H413" s="654"/>
      <c r="I413" s="655"/>
      <c r="J413" s="655"/>
      <c r="K413" s="656"/>
      <c r="M413" s="657"/>
      <c r="O413" s="658"/>
      <c r="P413" s="658"/>
      <c r="Q413" s="656"/>
      <c r="R413" s="604"/>
      <c r="S413" s="781"/>
    </row>
    <row r="414" spans="1:19" s="603" customFormat="1" hidden="1" x14ac:dyDescent="0.25">
      <c r="A414" s="604"/>
      <c r="F414" s="653"/>
      <c r="H414" s="654"/>
      <c r="I414" s="655"/>
      <c r="J414" s="655"/>
      <c r="K414" s="656"/>
      <c r="M414" s="657"/>
      <c r="O414" s="658"/>
      <c r="P414" s="658"/>
      <c r="Q414" s="656"/>
      <c r="R414" s="604"/>
      <c r="S414" s="781"/>
    </row>
    <row r="415" spans="1:19" s="603" customFormat="1" hidden="1" x14ac:dyDescent="0.25">
      <c r="A415" s="604"/>
      <c r="F415" s="653"/>
      <c r="H415" s="654"/>
      <c r="I415" s="655"/>
      <c r="J415" s="655"/>
      <c r="K415" s="656"/>
      <c r="M415" s="657"/>
      <c r="O415" s="658"/>
      <c r="P415" s="658"/>
      <c r="Q415" s="656"/>
      <c r="R415" s="604"/>
      <c r="S415" s="781"/>
    </row>
    <row r="416" spans="1:19" s="603" customFormat="1" hidden="1" x14ac:dyDescent="0.25">
      <c r="A416" s="604"/>
      <c r="F416" s="653"/>
      <c r="H416" s="654"/>
      <c r="I416" s="655"/>
      <c r="J416" s="655"/>
      <c r="K416" s="656"/>
      <c r="M416" s="657"/>
      <c r="O416" s="658"/>
      <c r="P416" s="658"/>
      <c r="Q416" s="656"/>
      <c r="R416" s="604"/>
      <c r="S416" s="781"/>
    </row>
    <row r="417" spans="1:19" s="603" customFormat="1" hidden="1" x14ac:dyDescent="0.25">
      <c r="A417" s="604"/>
      <c r="F417" s="653"/>
      <c r="H417" s="654"/>
      <c r="I417" s="655"/>
      <c r="J417" s="655"/>
      <c r="K417" s="656"/>
      <c r="M417" s="657"/>
      <c r="O417" s="658"/>
      <c r="P417" s="658"/>
      <c r="Q417" s="656"/>
      <c r="R417" s="604"/>
      <c r="S417" s="781"/>
    </row>
    <row r="418" spans="1:19" s="603" customFormat="1" hidden="1" x14ac:dyDescent="0.25">
      <c r="A418" s="604"/>
      <c r="F418" s="653"/>
      <c r="H418" s="654"/>
      <c r="I418" s="655"/>
      <c r="J418" s="655"/>
      <c r="K418" s="656"/>
      <c r="M418" s="657"/>
      <c r="O418" s="658"/>
      <c r="P418" s="658"/>
      <c r="Q418" s="656"/>
      <c r="R418" s="604"/>
      <c r="S418" s="781"/>
    </row>
    <row r="419" spans="1:19" s="603" customFormat="1" hidden="1" x14ac:dyDescent="0.25">
      <c r="A419" s="604"/>
      <c r="F419" s="653"/>
      <c r="H419" s="654"/>
      <c r="I419" s="655"/>
      <c r="J419" s="655"/>
      <c r="K419" s="656"/>
      <c r="M419" s="657"/>
      <c r="O419" s="658"/>
      <c r="P419" s="658"/>
      <c r="Q419" s="656"/>
      <c r="R419" s="604"/>
      <c r="S419" s="781"/>
    </row>
    <row r="420" spans="1:19" s="603" customFormat="1" hidden="1" x14ac:dyDescent="0.25">
      <c r="A420" s="604"/>
      <c r="F420" s="653"/>
      <c r="H420" s="654"/>
      <c r="I420" s="655"/>
      <c r="J420" s="655"/>
      <c r="K420" s="656"/>
      <c r="M420" s="657"/>
      <c r="O420" s="658"/>
      <c r="P420" s="658"/>
      <c r="Q420" s="656"/>
      <c r="R420" s="604"/>
      <c r="S420" s="781"/>
    </row>
    <row r="421" spans="1:19" s="603" customFormat="1" hidden="1" x14ac:dyDescent="0.25">
      <c r="A421" s="604"/>
      <c r="F421" s="653"/>
      <c r="H421" s="654"/>
      <c r="I421" s="655"/>
      <c r="J421" s="655"/>
      <c r="K421" s="656"/>
      <c r="M421" s="657"/>
      <c r="O421" s="658"/>
      <c r="P421" s="658"/>
      <c r="Q421" s="656"/>
      <c r="R421" s="604"/>
      <c r="S421" s="781"/>
    </row>
    <row r="422" spans="1:19" s="603" customFormat="1" hidden="1" x14ac:dyDescent="0.25">
      <c r="A422" s="604"/>
      <c r="F422" s="653"/>
      <c r="H422" s="654"/>
      <c r="I422" s="655"/>
      <c r="J422" s="655"/>
      <c r="K422" s="656"/>
      <c r="M422" s="657"/>
      <c r="O422" s="658"/>
      <c r="P422" s="658"/>
      <c r="Q422" s="656"/>
      <c r="R422" s="604"/>
      <c r="S422" s="781"/>
    </row>
    <row r="423" spans="1:19" s="603" customFormat="1" hidden="1" x14ac:dyDescent="0.25">
      <c r="A423" s="604"/>
      <c r="F423" s="653"/>
      <c r="H423" s="654"/>
      <c r="I423" s="655"/>
      <c r="J423" s="655"/>
      <c r="K423" s="656"/>
      <c r="M423" s="657"/>
      <c r="O423" s="658"/>
      <c r="P423" s="658"/>
      <c r="Q423" s="656"/>
      <c r="R423" s="604"/>
      <c r="S423" s="781"/>
    </row>
    <row r="424" spans="1:19" s="603" customFormat="1" hidden="1" x14ac:dyDescent="0.25">
      <c r="A424" s="604"/>
      <c r="F424" s="653"/>
      <c r="H424" s="654"/>
      <c r="I424" s="655"/>
      <c r="J424" s="655"/>
      <c r="K424" s="656"/>
      <c r="M424" s="657"/>
      <c r="O424" s="658"/>
      <c r="P424" s="658"/>
      <c r="Q424" s="656"/>
      <c r="R424" s="604"/>
      <c r="S424" s="781"/>
    </row>
    <row r="425" spans="1:19" s="603" customFormat="1" hidden="1" x14ac:dyDescent="0.25">
      <c r="A425" s="604"/>
      <c r="F425" s="653"/>
      <c r="H425" s="654"/>
      <c r="I425" s="655"/>
      <c r="J425" s="655"/>
      <c r="K425" s="656"/>
      <c r="M425" s="657"/>
      <c r="O425" s="658"/>
      <c r="P425" s="658"/>
      <c r="Q425" s="656"/>
      <c r="R425" s="604"/>
      <c r="S425" s="781"/>
    </row>
    <row r="426" spans="1:19" s="603" customFormat="1" hidden="1" x14ac:dyDescent="0.25">
      <c r="A426" s="604"/>
      <c r="F426" s="653"/>
      <c r="H426" s="654"/>
      <c r="I426" s="655"/>
      <c r="J426" s="655"/>
      <c r="K426" s="656"/>
      <c r="M426" s="657"/>
      <c r="O426" s="658"/>
      <c r="P426" s="658"/>
      <c r="Q426" s="656"/>
      <c r="R426" s="604"/>
      <c r="S426" s="781"/>
    </row>
    <row r="427" spans="1:19" s="603" customFormat="1" hidden="1" x14ac:dyDescent="0.25">
      <c r="A427" s="604"/>
      <c r="F427" s="653"/>
      <c r="H427" s="654"/>
      <c r="I427" s="655"/>
      <c r="J427" s="655"/>
      <c r="K427" s="656"/>
      <c r="M427" s="657"/>
      <c r="O427" s="658"/>
      <c r="P427" s="658"/>
      <c r="Q427" s="656"/>
      <c r="R427" s="604"/>
      <c r="S427" s="781"/>
    </row>
    <row r="428" spans="1:19" s="603" customFormat="1" hidden="1" x14ac:dyDescent="0.25">
      <c r="A428" s="604"/>
      <c r="F428" s="653"/>
      <c r="H428" s="654"/>
      <c r="I428" s="655"/>
      <c r="J428" s="655"/>
      <c r="K428" s="656"/>
      <c r="M428" s="657"/>
      <c r="O428" s="658"/>
      <c r="P428" s="658"/>
      <c r="Q428" s="656"/>
      <c r="R428" s="604"/>
      <c r="S428" s="781"/>
    </row>
    <row r="429" spans="1:19" s="603" customFormat="1" hidden="1" x14ac:dyDescent="0.25">
      <c r="A429" s="604"/>
      <c r="F429" s="653"/>
      <c r="H429" s="654"/>
      <c r="I429" s="655"/>
      <c r="J429" s="655"/>
      <c r="K429" s="656"/>
      <c r="M429" s="657"/>
      <c r="O429" s="658"/>
      <c r="P429" s="658"/>
      <c r="Q429" s="656"/>
      <c r="R429" s="604"/>
      <c r="S429" s="781"/>
    </row>
    <row r="430" spans="1:19" s="603" customFormat="1" hidden="1" x14ac:dyDescent="0.25">
      <c r="A430" s="604"/>
      <c r="F430" s="653"/>
      <c r="H430" s="654"/>
      <c r="I430" s="655"/>
      <c r="J430" s="655"/>
      <c r="K430" s="656"/>
      <c r="M430" s="657"/>
      <c r="O430" s="658"/>
      <c r="P430" s="658"/>
      <c r="Q430" s="656"/>
      <c r="R430" s="604"/>
      <c r="S430" s="781"/>
    </row>
    <row r="431" spans="1:19" s="603" customFormat="1" hidden="1" x14ac:dyDescent="0.25">
      <c r="A431" s="604"/>
      <c r="F431" s="653"/>
      <c r="H431" s="654"/>
      <c r="I431" s="655"/>
      <c r="J431" s="655"/>
      <c r="K431" s="656"/>
      <c r="M431" s="657"/>
      <c r="O431" s="658"/>
      <c r="P431" s="658"/>
      <c r="Q431" s="656"/>
      <c r="R431" s="604"/>
      <c r="S431" s="781"/>
    </row>
    <row r="432" spans="1:19" s="603" customFormat="1" hidden="1" x14ac:dyDescent="0.25">
      <c r="A432" s="604"/>
      <c r="F432" s="653"/>
      <c r="H432" s="654"/>
      <c r="I432" s="655"/>
      <c r="J432" s="655"/>
      <c r="K432" s="656"/>
      <c r="M432" s="657"/>
      <c r="O432" s="658"/>
      <c r="P432" s="658"/>
      <c r="Q432" s="656"/>
      <c r="R432" s="604"/>
      <c r="S432" s="781"/>
    </row>
    <row r="433" spans="1:19" s="603" customFormat="1" hidden="1" x14ac:dyDescent="0.25">
      <c r="A433" s="604"/>
      <c r="F433" s="653"/>
      <c r="H433" s="654"/>
      <c r="I433" s="655"/>
      <c r="J433" s="655"/>
      <c r="K433" s="656"/>
      <c r="M433" s="657"/>
      <c r="O433" s="658"/>
      <c r="P433" s="658"/>
      <c r="Q433" s="656"/>
      <c r="R433" s="604"/>
      <c r="S433" s="781"/>
    </row>
    <row r="434" spans="1:19" s="603" customFormat="1" hidden="1" x14ac:dyDescent="0.25">
      <c r="A434" s="604"/>
      <c r="F434" s="653"/>
      <c r="H434" s="654"/>
      <c r="I434" s="655"/>
      <c r="J434" s="655"/>
      <c r="K434" s="656"/>
      <c r="M434" s="657"/>
      <c r="O434" s="658"/>
      <c r="P434" s="658"/>
      <c r="Q434" s="656"/>
      <c r="R434" s="604"/>
      <c r="S434" s="781"/>
    </row>
    <row r="435" spans="1:19" s="603" customFormat="1" hidden="1" x14ac:dyDescent="0.25">
      <c r="A435" s="604"/>
      <c r="F435" s="653"/>
      <c r="H435" s="654"/>
      <c r="I435" s="655"/>
      <c r="J435" s="655"/>
      <c r="K435" s="656"/>
      <c r="M435" s="657"/>
      <c r="O435" s="658"/>
      <c r="P435" s="658"/>
      <c r="Q435" s="656"/>
      <c r="R435" s="604"/>
      <c r="S435" s="781"/>
    </row>
    <row r="436" spans="1:19" s="603" customFormat="1" hidden="1" x14ac:dyDescent="0.25">
      <c r="A436" s="604"/>
      <c r="F436" s="653"/>
      <c r="H436" s="654"/>
      <c r="I436" s="655"/>
      <c r="J436" s="655"/>
      <c r="K436" s="656"/>
      <c r="M436" s="657"/>
      <c r="O436" s="658"/>
      <c r="P436" s="658"/>
      <c r="Q436" s="656"/>
      <c r="R436" s="604"/>
      <c r="S436" s="781"/>
    </row>
    <row r="437" spans="1:19" s="603" customFormat="1" hidden="1" x14ac:dyDescent="0.25">
      <c r="A437" s="604"/>
      <c r="F437" s="653"/>
      <c r="H437" s="654"/>
      <c r="I437" s="655"/>
      <c r="J437" s="655"/>
      <c r="K437" s="656"/>
      <c r="M437" s="657"/>
      <c r="O437" s="658"/>
      <c r="P437" s="658"/>
      <c r="Q437" s="656"/>
      <c r="R437" s="604"/>
      <c r="S437" s="781"/>
    </row>
    <row r="438" spans="1:19" s="603" customFormat="1" hidden="1" x14ac:dyDescent="0.25">
      <c r="A438" s="604"/>
      <c r="F438" s="653"/>
      <c r="H438" s="654"/>
      <c r="I438" s="655"/>
      <c r="J438" s="655"/>
      <c r="K438" s="656"/>
      <c r="M438" s="657"/>
      <c r="O438" s="658"/>
      <c r="P438" s="658"/>
      <c r="Q438" s="656"/>
      <c r="R438" s="604"/>
      <c r="S438" s="781"/>
    </row>
    <row r="439" spans="1:19" s="603" customFormat="1" hidden="1" x14ac:dyDescent="0.25">
      <c r="A439" s="604"/>
      <c r="F439" s="653"/>
      <c r="H439" s="654"/>
      <c r="I439" s="655"/>
      <c r="J439" s="655"/>
      <c r="K439" s="656"/>
      <c r="M439" s="657"/>
      <c r="O439" s="658"/>
      <c r="P439" s="658"/>
      <c r="Q439" s="656"/>
      <c r="R439" s="604"/>
      <c r="S439" s="781"/>
    </row>
    <row r="440" spans="1:19" s="603" customFormat="1" hidden="1" x14ac:dyDescent="0.25">
      <c r="A440" s="604"/>
      <c r="F440" s="653"/>
      <c r="H440" s="654"/>
      <c r="I440" s="655"/>
      <c r="J440" s="655"/>
      <c r="K440" s="656"/>
      <c r="M440" s="657"/>
      <c r="O440" s="658"/>
      <c r="P440" s="658"/>
      <c r="Q440" s="656"/>
      <c r="R440" s="604"/>
      <c r="S440" s="781"/>
    </row>
    <row r="441" spans="1:19" s="603" customFormat="1" hidden="1" x14ac:dyDescent="0.25">
      <c r="A441" s="604"/>
      <c r="F441" s="653"/>
      <c r="H441" s="654"/>
      <c r="I441" s="655"/>
      <c r="J441" s="655"/>
      <c r="K441" s="656"/>
      <c r="M441" s="657"/>
      <c r="O441" s="658"/>
      <c r="P441" s="658"/>
      <c r="Q441" s="656"/>
      <c r="R441" s="604"/>
      <c r="S441" s="781"/>
    </row>
    <row r="442" spans="1:19" s="603" customFormat="1" hidden="1" x14ac:dyDescent="0.25">
      <c r="A442" s="604"/>
      <c r="F442" s="653"/>
      <c r="H442" s="654"/>
      <c r="I442" s="655"/>
      <c r="J442" s="655"/>
      <c r="K442" s="656"/>
      <c r="M442" s="657"/>
      <c r="O442" s="658"/>
      <c r="P442" s="658"/>
      <c r="Q442" s="656"/>
      <c r="R442" s="604"/>
      <c r="S442" s="781"/>
    </row>
    <row r="443" spans="1:19" s="603" customFormat="1" hidden="1" x14ac:dyDescent="0.25">
      <c r="A443" s="604"/>
      <c r="F443" s="653"/>
      <c r="H443" s="654"/>
      <c r="I443" s="655"/>
      <c r="J443" s="655"/>
      <c r="K443" s="656"/>
      <c r="M443" s="657"/>
      <c r="O443" s="658"/>
      <c r="P443" s="658"/>
      <c r="Q443" s="656"/>
      <c r="R443" s="604"/>
      <c r="S443" s="781"/>
    </row>
    <row r="444" spans="1:19" s="603" customFormat="1" hidden="1" x14ac:dyDescent="0.25">
      <c r="A444" s="604"/>
      <c r="F444" s="653"/>
      <c r="H444" s="654"/>
      <c r="I444" s="655"/>
      <c r="J444" s="655"/>
      <c r="K444" s="656"/>
      <c r="M444" s="657"/>
      <c r="O444" s="658"/>
      <c r="P444" s="658"/>
      <c r="Q444" s="656"/>
      <c r="R444" s="604"/>
      <c r="S444" s="781"/>
    </row>
    <row r="445" spans="1:19" s="603" customFormat="1" hidden="1" x14ac:dyDescent="0.25">
      <c r="A445" s="604"/>
      <c r="F445" s="653"/>
      <c r="H445" s="654"/>
      <c r="I445" s="655"/>
      <c r="J445" s="655"/>
      <c r="K445" s="656"/>
      <c r="M445" s="657"/>
      <c r="O445" s="658"/>
      <c r="P445" s="658"/>
      <c r="Q445" s="656"/>
      <c r="R445" s="604"/>
      <c r="S445" s="781"/>
    </row>
    <row r="446" spans="1:19" s="603" customFormat="1" hidden="1" x14ac:dyDescent="0.25">
      <c r="A446" s="604"/>
      <c r="F446" s="653"/>
      <c r="H446" s="654"/>
      <c r="I446" s="655"/>
      <c r="J446" s="655"/>
      <c r="K446" s="656"/>
      <c r="M446" s="657"/>
      <c r="O446" s="658"/>
      <c r="P446" s="658"/>
      <c r="Q446" s="656"/>
      <c r="R446" s="604"/>
      <c r="S446" s="781"/>
    </row>
    <row r="447" spans="1:19" s="603" customFormat="1" hidden="1" x14ac:dyDescent="0.25">
      <c r="A447" s="604"/>
      <c r="F447" s="653"/>
      <c r="H447" s="654"/>
      <c r="I447" s="655"/>
      <c r="J447" s="655"/>
      <c r="K447" s="656"/>
      <c r="M447" s="657"/>
      <c r="O447" s="658"/>
      <c r="P447" s="658"/>
      <c r="Q447" s="656"/>
      <c r="R447" s="604"/>
      <c r="S447" s="781"/>
    </row>
    <row r="448" spans="1:19" s="603" customFormat="1" hidden="1" x14ac:dyDescent="0.25">
      <c r="A448" s="604"/>
      <c r="F448" s="653"/>
      <c r="H448" s="654"/>
      <c r="I448" s="655"/>
      <c r="J448" s="655"/>
      <c r="K448" s="656"/>
      <c r="M448" s="657"/>
      <c r="O448" s="658"/>
      <c r="P448" s="658"/>
      <c r="Q448" s="656"/>
      <c r="R448" s="604"/>
      <c r="S448" s="781"/>
    </row>
    <row r="449" spans="1:19" s="603" customFormat="1" hidden="1" x14ac:dyDescent="0.25">
      <c r="A449" s="604"/>
      <c r="F449" s="653"/>
      <c r="H449" s="654"/>
      <c r="I449" s="655"/>
      <c r="J449" s="655"/>
      <c r="K449" s="656"/>
      <c r="M449" s="657"/>
      <c r="O449" s="658"/>
      <c r="P449" s="658"/>
      <c r="Q449" s="656"/>
      <c r="R449" s="604"/>
      <c r="S449" s="781"/>
    </row>
    <row r="450" spans="1:19" s="603" customFormat="1" hidden="1" x14ac:dyDescent="0.25">
      <c r="A450" s="604"/>
      <c r="F450" s="653"/>
      <c r="H450" s="654"/>
      <c r="I450" s="655"/>
      <c r="J450" s="655"/>
      <c r="K450" s="656"/>
      <c r="M450" s="657"/>
      <c r="O450" s="658"/>
      <c r="P450" s="658"/>
      <c r="Q450" s="656"/>
      <c r="R450" s="604"/>
      <c r="S450" s="781"/>
    </row>
    <row r="451" spans="1:19" s="603" customFormat="1" hidden="1" x14ac:dyDescent="0.25">
      <c r="A451" s="604"/>
      <c r="F451" s="653"/>
      <c r="H451" s="654"/>
      <c r="I451" s="655"/>
      <c r="J451" s="655"/>
      <c r="K451" s="656"/>
      <c r="M451" s="657"/>
      <c r="O451" s="658"/>
      <c r="P451" s="658"/>
      <c r="Q451" s="656"/>
      <c r="R451" s="604"/>
      <c r="S451" s="781"/>
    </row>
    <row r="452" spans="1:19" s="603" customFormat="1" hidden="1" x14ac:dyDescent="0.25">
      <c r="A452" s="604"/>
      <c r="F452" s="653"/>
      <c r="H452" s="654"/>
      <c r="I452" s="655"/>
      <c r="J452" s="655"/>
      <c r="K452" s="656"/>
      <c r="M452" s="657"/>
      <c r="O452" s="658"/>
      <c r="P452" s="658"/>
      <c r="Q452" s="656"/>
      <c r="R452" s="604"/>
      <c r="S452" s="781"/>
    </row>
    <row r="453" spans="1:19" s="603" customFormat="1" hidden="1" x14ac:dyDescent="0.25">
      <c r="A453" s="604"/>
      <c r="F453" s="653"/>
      <c r="H453" s="654"/>
      <c r="I453" s="655"/>
      <c r="J453" s="655"/>
      <c r="K453" s="656"/>
      <c r="M453" s="657"/>
      <c r="O453" s="658"/>
      <c r="P453" s="658"/>
      <c r="Q453" s="656"/>
      <c r="R453" s="604"/>
      <c r="S453" s="781"/>
    </row>
    <row r="454" spans="1:19" s="603" customFormat="1" hidden="1" x14ac:dyDescent="0.25">
      <c r="A454" s="604"/>
      <c r="F454" s="653"/>
      <c r="H454" s="654"/>
      <c r="I454" s="655"/>
      <c r="J454" s="655"/>
      <c r="K454" s="656"/>
      <c r="M454" s="657"/>
      <c r="O454" s="658"/>
      <c r="P454" s="658"/>
      <c r="Q454" s="656"/>
      <c r="R454" s="604"/>
      <c r="S454" s="781"/>
    </row>
    <row r="455" spans="1:19" s="603" customFormat="1" hidden="1" x14ac:dyDescent="0.25">
      <c r="A455" s="604"/>
      <c r="F455" s="653"/>
      <c r="H455" s="654"/>
      <c r="I455" s="655"/>
      <c r="J455" s="655"/>
      <c r="K455" s="656"/>
      <c r="M455" s="657"/>
      <c r="O455" s="658"/>
      <c r="P455" s="658"/>
      <c r="Q455" s="656"/>
      <c r="R455" s="604"/>
      <c r="S455" s="781"/>
    </row>
    <row r="456" spans="1:19" s="603" customFormat="1" hidden="1" x14ac:dyDescent="0.25">
      <c r="A456" s="604"/>
      <c r="F456" s="653"/>
      <c r="H456" s="654"/>
      <c r="I456" s="655"/>
      <c r="J456" s="655"/>
      <c r="K456" s="656"/>
      <c r="M456" s="657"/>
      <c r="O456" s="658"/>
      <c r="P456" s="658"/>
      <c r="Q456" s="656"/>
      <c r="R456" s="604"/>
      <c r="S456" s="781"/>
    </row>
    <row r="457" spans="1:19" s="603" customFormat="1" hidden="1" x14ac:dyDescent="0.25">
      <c r="A457" s="604"/>
      <c r="F457" s="653"/>
      <c r="H457" s="654"/>
      <c r="I457" s="655"/>
      <c r="J457" s="655"/>
      <c r="K457" s="656"/>
      <c r="M457" s="657"/>
      <c r="O457" s="658"/>
      <c r="P457" s="658"/>
      <c r="Q457" s="656"/>
      <c r="R457" s="604"/>
      <c r="S457" s="781"/>
    </row>
    <row r="458" spans="1:19" s="603" customFormat="1" hidden="1" x14ac:dyDescent="0.25">
      <c r="A458" s="604"/>
      <c r="F458" s="653"/>
      <c r="H458" s="654"/>
      <c r="I458" s="655"/>
      <c r="J458" s="655"/>
      <c r="K458" s="656"/>
      <c r="M458" s="657"/>
      <c r="O458" s="658"/>
      <c r="P458" s="658"/>
      <c r="Q458" s="656"/>
      <c r="R458" s="604"/>
      <c r="S458" s="781"/>
    </row>
    <row r="459" spans="1:19" s="603" customFormat="1" hidden="1" x14ac:dyDescent="0.25">
      <c r="A459" s="604"/>
      <c r="F459" s="653"/>
      <c r="H459" s="654"/>
      <c r="I459" s="655"/>
      <c r="J459" s="655"/>
      <c r="K459" s="656"/>
      <c r="M459" s="657"/>
      <c r="O459" s="658"/>
      <c r="P459" s="658"/>
      <c r="Q459" s="656"/>
      <c r="R459" s="604"/>
      <c r="S459" s="781"/>
    </row>
    <row r="460" spans="1:19" s="603" customFormat="1" hidden="1" x14ac:dyDescent="0.25">
      <c r="A460" s="604"/>
      <c r="F460" s="653"/>
      <c r="H460" s="654"/>
      <c r="I460" s="655"/>
      <c r="J460" s="655"/>
      <c r="K460" s="656"/>
      <c r="M460" s="657"/>
      <c r="O460" s="658"/>
      <c r="P460" s="658"/>
      <c r="Q460" s="656"/>
      <c r="R460" s="604"/>
      <c r="S460" s="781"/>
    </row>
    <row r="461" spans="1:19" s="603" customFormat="1" hidden="1" x14ac:dyDescent="0.25">
      <c r="A461" s="604"/>
      <c r="F461" s="653"/>
      <c r="H461" s="654"/>
      <c r="I461" s="655"/>
      <c r="J461" s="655"/>
      <c r="K461" s="656"/>
      <c r="M461" s="657"/>
      <c r="O461" s="658"/>
      <c r="P461" s="658"/>
      <c r="Q461" s="656"/>
      <c r="R461" s="604"/>
      <c r="S461" s="781"/>
    </row>
    <row r="462" spans="1:19" s="603" customFormat="1" hidden="1" x14ac:dyDescent="0.25">
      <c r="A462" s="604"/>
      <c r="F462" s="653"/>
      <c r="H462" s="654"/>
      <c r="I462" s="655"/>
      <c r="J462" s="655"/>
      <c r="K462" s="656"/>
      <c r="M462" s="657"/>
      <c r="O462" s="658"/>
      <c r="P462" s="658"/>
      <c r="Q462" s="656"/>
      <c r="R462" s="604"/>
      <c r="S462" s="781"/>
    </row>
    <row r="463" spans="1:19" s="603" customFormat="1" hidden="1" x14ac:dyDescent="0.25">
      <c r="A463" s="604"/>
      <c r="F463" s="653"/>
      <c r="H463" s="654"/>
      <c r="I463" s="655"/>
      <c r="J463" s="655"/>
      <c r="K463" s="656"/>
      <c r="M463" s="657"/>
      <c r="O463" s="658"/>
      <c r="P463" s="658"/>
      <c r="Q463" s="656"/>
      <c r="R463" s="604"/>
      <c r="S463" s="781"/>
    </row>
    <row r="464" spans="1:19" s="603" customFormat="1" hidden="1" x14ac:dyDescent="0.25">
      <c r="A464" s="604"/>
      <c r="F464" s="653"/>
      <c r="H464" s="654"/>
      <c r="I464" s="655"/>
      <c r="J464" s="655"/>
      <c r="K464" s="656"/>
      <c r="M464" s="657"/>
      <c r="O464" s="658"/>
      <c r="P464" s="658"/>
      <c r="Q464" s="656"/>
      <c r="R464" s="604"/>
      <c r="S464" s="781"/>
    </row>
    <row r="465" spans="1:19" s="603" customFormat="1" hidden="1" x14ac:dyDescent="0.25">
      <c r="A465" s="604"/>
      <c r="F465" s="653"/>
      <c r="H465" s="654"/>
      <c r="I465" s="655"/>
      <c r="J465" s="655"/>
      <c r="K465" s="656"/>
      <c r="M465" s="657"/>
      <c r="O465" s="658"/>
      <c r="P465" s="658"/>
      <c r="Q465" s="656"/>
      <c r="R465" s="604"/>
      <c r="S465" s="781"/>
    </row>
    <row r="466" spans="1:19" s="603" customFormat="1" hidden="1" x14ac:dyDescent="0.25">
      <c r="A466" s="604"/>
      <c r="F466" s="653"/>
      <c r="H466" s="654"/>
      <c r="I466" s="655"/>
      <c r="J466" s="655"/>
      <c r="K466" s="656"/>
      <c r="M466" s="657"/>
      <c r="O466" s="658"/>
      <c r="P466" s="658"/>
      <c r="Q466" s="656"/>
      <c r="R466" s="604"/>
      <c r="S466" s="781"/>
    </row>
    <row r="467" spans="1:19" s="603" customFormat="1" hidden="1" x14ac:dyDescent="0.25">
      <c r="A467" s="604"/>
      <c r="F467" s="653"/>
      <c r="H467" s="654"/>
      <c r="I467" s="655"/>
      <c r="J467" s="655"/>
      <c r="K467" s="656"/>
      <c r="M467" s="657"/>
      <c r="O467" s="658"/>
      <c r="P467" s="658"/>
      <c r="Q467" s="656"/>
      <c r="R467" s="604"/>
      <c r="S467" s="781"/>
    </row>
    <row r="468" spans="1:19" s="603" customFormat="1" hidden="1" x14ac:dyDescent="0.25">
      <c r="A468" s="604"/>
      <c r="F468" s="653"/>
      <c r="H468" s="654"/>
      <c r="I468" s="655"/>
      <c r="J468" s="655"/>
      <c r="K468" s="656"/>
      <c r="M468" s="657"/>
      <c r="O468" s="658"/>
      <c r="P468" s="658"/>
      <c r="Q468" s="656"/>
      <c r="R468" s="604"/>
      <c r="S468" s="781"/>
    </row>
    <row r="469" spans="1:19" s="603" customFormat="1" hidden="1" x14ac:dyDescent="0.25">
      <c r="A469" s="604"/>
      <c r="F469" s="653"/>
      <c r="H469" s="654"/>
      <c r="I469" s="655"/>
      <c r="J469" s="655"/>
      <c r="K469" s="656"/>
      <c r="M469" s="657"/>
      <c r="O469" s="658"/>
      <c r="P469" s="658"/>
      <c r="Q469" s="656"/>
      <c r="R469" s="604"/>
      <c r="S469" s="781"/>
    </row>
    <row r="470" spans="1:19" s="603" customFormat="1" hidden="1" x14ac:dyDescent="0.25">
      <c r="A470" s="604"/>
      <c r="F470" s="653"/>
      <c r="H470" s="654"/>
      <c r="I470" s="655"/>
      <c r="J470" s="655"/>
      <c r="K470" s="656"/>
      <c r="M470" s="657"/>
      <c r="O470" s="658"/>
      <c r="P470" s="658"/>
      <c r="Q470" s="656"/>
      <c r="R470" s="604"/>
      <c r="S470" s="781"/>
    </row>
    <row r="471" spans="1:19" s="603" customFormat="1" hidden="1" x14ac:dyDescent="0.25">
      <c r="A471" s="604"/>
      <c r="F471" s="653"/>
      <c r="H471" s="654"/>
      <c r="I471" s="655"/>
      <c r="J471" s="655"/>
      <c r="K471" s="656"/>
      <c r="M471" s="657"/>
      <c r="O471" s="658"/>
      <c r="P471" s="658"/>
      <c r="Q471" s="656"/>
      <c r="R471" s="604"/>
      <c r="S471" s="781"/>
    </row>
    <row r="472" spans="1:19" s="603" customFormat="1" hidden="1" x14ac:dyDescent="0.25">
      <c r="A472" s="604"/>
      <c r="F472" s="653"/>
      <c r="H472" s="654"/>
      <c r="I472" s="655"/>
      <c r="J472" s="655"/>
      <c r="K472" s="656"/>
      <c r="M472" s="657"/>
      <c r="O472" s="658"/>
      <c r="P472" s="658"/>
      <c r="Q472" s="656"/>
      <c r="R472" s="604"/>
      <c r="S472" s="781"/>
    </row>
    <row r="473" spans="1:19" s="603" customFormat="1" hidden="1" x14ac:dyDescent="0.25">
      <c r="A473" s="604"/>
      <c r="F473" s="653"/>
      <c r="H473" s="654"/>
      <c r="I473" s="655"/>
      <c r="J473" s="655"/>
      <c r="K473" s="656"/>
      <c r="M473" s="657"/>
      <c r="O473" s="658"/>
      <c r="P473" s="658"/>
      <c r="Q473" s="656"/>
      <c r="R473" s="604"/>
      <c r="S473" s="781"/>
    </row>
    <row r="474" spans="1:19" s="603" customFormat="1" hidden="1" x14ac:dyDescent="0.25">
      <c r="A474" s="604"/>
      <c r="F474" s="653"/>
      <c r="H474" s="654"/>
      <c r="I474" s="655"/>
      <c r="J474" s="655"/>
      <c r="K474" s="656"/>
      <c r="M474" s="657"/>
      <c r="O474" s="658"/>
      <c r="P474" s="658"/>
      <c r="Q474" s="656"/>
      <c r="R474" s="604"/>
      <c r="S474" s="781"/>
    </row>
    <row r="475" spans="1:19" s="603" customFormat="1" hidden="1" x14ac:dyDescent="0.25">
      <c r="A475" s="604"/>
      <c r="F475" s="653"/>
      <c r="H475" s="654"/>
      <c r="I475" s="655"/>
      <c r="J475" s="655"/>
      <c r="K475" s="656"/>
      <c r="M475" s="657"/>
      <c r="O475" s="658"/>
      <c r="P475" s="658"/>
      <c r="Q475" s="656"/>
      <c r="R475" s="604"/>
      <c r="S475" s="781"/>
    </row>
    <row r="476" spans="1:19" s="603" customFormat="1" hidden="1" x14ac:dyDescent="0.25">
      <c r="A476" s="604"/>
      <c r="F476" s="653"/>
      <c r="H476" s="654"/>
      <c r="I476" s="655"/>
      <c r="J476" s="655"/>
      <c r="K476" s="656"/>
      <c r="M476" s="657"/>
      <c r="O476" s="658"/>
      <c r="P476" s="658"/>
      <c r="Q476" s="656"/>
      <c r="R476" s="604"/>
      <c r="S476" s="781"/>
    </row>
    <row r="477" spans="1:19" s="603" customFormat="1" hidden="1" x14ac:dyDescent="0.25">
      <c r="A477" s="604"/>
      <c r="F477" s="653"/>
      <c r="H477" s="654"/>
      <c r="I477" s="655"/>
      <c r="J477" s="655"/>
      <c r="K477" s="656"/>
      <c r="M477" s="657"/>
      <c r="O477" s="658"/>
      <c r="P477" s="658"/>
      <c r="Q477" s="656"/>
      <c r="R477" s="604"/>
      <c r="S477" s="781"/>
    </row>
    <row r="478" spans="1:19" s="603" customFormat="1" hidden="1" x14ac:dyDescent="0.25">
      <c r="A478" s="604"/>
      <c r="F478" s="653"/>
      <c r="H478" s="654"/>
      <c r="I478" s="655"/>
      <c r="J478" s="655"/>
      <c r="K478" s="656"/>
      <c r="M478" s="657"/>
      <c r="O478" s="658"/>
      <c r="P478" s="658"/>
      <c r="Q478" s="656"/>
      <c r="R478" s="604"/>
      <c r="S478" s="781"/>
    </row>
    <row r="479" spans="1:19" s="603" customFormat="1" hidden="1" x14ac:dyDescent="0.25">
      <c r="A479" s="604"/>
      <c r="F479" s="653"/>
      <c r="H479" s="654"/>
      <c r="I479" s="655"/>
      <c r="J479" s="655"/>
      <c r="K479" s="656"/>
      <c r="M479" s="657"/>
      <c r="O479" s="658"/>
      <c r="P479" s="658"/>
      <c r="Q479" s="656"/>
      <c r="R479" s="604"/>
      <c r="S479" s="781"/>
    </row>
    <row r="480" spans="1:19" s="603" customFormat="1" hidden="1" x14ac:dyDescent="0.25">
      <c r="A480" s="604"/>
      <c r="F480" s="653"/>
      <c r="H480" s="654"/>
      <c r="I480" s="655"/>
      <c r="J480" s="655"/>
      <c r="K480" s="656"/>
      <c r="M480" s="657"/>
      <c r="O480" s="658"/>
      <c r="P480" s="658"/>
      <c r="Q480" s="656"/>
      <c r="R480" s="604"/>
      <c r="S480" s="781"/>
    </row>
    <row r="481" spans="1:19" s="603" customFormat="1" hidden="1" x14ac:dyDescent="0.25">
      <c r="A481" s="604"/>
      <c r="F481" s="653"/>
      <c r="H481" s="654"/>
      <c r="I481" s="655"/>
      <c r="J481" s="655"/>
      <c r="K481" s="656"/>
      <c r="M481" s="657"/>
      <c r="O481" s="658"/>
      <c r="P481" s="658"/>
      <c r="Q481" s="656"/>
      <c r="R481" s="604"/>
      <c r="S481" s="781"/>
    </row>
    <row r="482" spans="1:19" s="603" customFormat="1" hidden="1" x14ac:dyDescent="0.25">
      <c r="A482" s="604"/>
      <c r="F482" s="653"/>
      <c r="H482" s="654"/>
      <c r="I482" s="655"/>
      <c r="J482" s="655"/>
      <c r="K482" s="656"/>
      <c r="M482" s="657"/>
      <c r="O482" s="658"/>
      <c r="P482" s="658"/>
      <c r="Q482" s="656"/>
      <c r="R482" s="604"/>
      <c r="S482" s="781"/>
    </row>
    <row r="483" spans="1:19" s="603" customFormat="1" hidden="1" x14ac:dyDescent="0.25">
      <c r="A483" s="604"/>
      <c r="F483" s="653"/>
      <c r="H483" s="654"/>
      <c r="I483" s="655"/>
      <c r="J483" s="655"/>
      <c r="K483" s="656"/>
      <c r="M483" s="657"/>
      <c r="O483" s="658"/>
      <c r="P483" s="658"/>
      <c r="Q483" s="656"/>
      <c r="R483" s="604"/>
      <c r="S483" s="781"/>
    </row>
    <row r="484" spans="1:19" s="603" customFormat="1" hidden="1" x14ac:dyDescent="0.25">
      <c r="A484" s="604"/>
      <c r="F484" s="653"/>
      <c r="H484" s="654"/>
      <c r="I484" s="655"/>
      <c r="J484" s="655"/>
      <c r="K484" s="656"/>
      <c r="M484" s="657"/>
      <c r="O484" s="658"/>
      <c r="P484" s="658"/>
      <c r="Q484" s="656"/>
      <c r="R484" s="604"/>
      <c r="S484" s="781"/>
    </row>
    <row r="485" spans="1:19" s="603" customFormat="1" hidden="1" x14ac:dyDescent="0.25">
      <c r="A485" s="604"/>
      <c r="F485" s="653"/>
      <c r="H485" s="654"/>
      <c r="I485" s="655"/>
      <c r="J485" s="655"/>
      <c r="K485" s="656"/>
      <c r="M485" s="657"/>
      <c r="O485" s="658"/>
      <c r="P485" s="658"/>
      <c r="Q485" s="656"/>
      <c r="R485" s="604"/>
      <c r="S485" s="781"/>
    </row>
    <row r="486" spans="1:19" s="603" customFormat="1" hidden="1" x14ac:dyDescent="0.25">
      <c r="A486" s="604"/>
      <c r="F486" s="653"/>
      <c r="H486" s="654"/>
      <c r="I486" s="655"/>
      <c r="J486" s="655"/>
      <c r="K486" s="656"/>
      <c r="M486" s="657"/>
      <c r="O486" s="658"/>
      <c r="P486" s="658"/>
      <c r="Q486" s="656"/>
      <c r="R486" s="604"/>
      <c r="S486" s="781"/>
    </row>
    <row r="487" spans="1:19" s="603" customFormat="1" hidden="1" x14ac:dyDescent="0.25">
      <c r="A487" s="604"/>
      <c r="F487" s="653"/>
      <c r="H487" s="654"/>
      <c r="I487" s="655"/>
      <c r="J487" s="655"/>
      <c r="K487" s="656"/>
      <c r="M487" s="657"/>
      <c r="O487" s="658"/>
      <c r="P487" s="658"/>
      <c r="Q487" s="656"/>
      <c r="R487" s="604"/>
      <c r="S487" s="781"/>
    </row>
    <row r="488" spans="1:19" s="603" customFormat="1" hidden="1" x14ac:dyDescent="0.25">
      <c r="A488" s="604"/>
      <c r="F488" s="653"/>
      <c r="H488" s="654"/>
      <c r="I488" s="655"/>
      <c r="J488" s="655"/>
      <c r="K488" s="656"/>
      <c r="M488" s="657"/>
      <c r="O488" s="658"/>
      <c r="P488" s="658"/>
      <c r="Q488" s="656"/>
      <c r="R488" s="604"/>
      <c r="S488" s="781"/>
    </row>
    <row r="489" spans="1:19" s="603" customFormat="1" hidden="1" x14ac:dyDescent="0.25">
      <c r="A489" s="604"/>
      <c r="F489" s="653"/>
      <c r="H489" s="654"/>
      <c r="I489" s="655"/>
      <c r="J489" s="655"/>
      <c r="K489" s="656"/>
      <c r="M489" s="657"/>
      <c r="O489" s="658"/>
      <c r="P489" s="658"/>
      <c r="Q489" s="656"/>
      <c r="R489" s="604"/>
      <c r="S489" s="781"/>
    </row>
    <row r="490" spans="1:19" s="603" customFormat="1" hidden="1" x14ac:dyDescent="0.25">
      <c r="A490" s="604"/>
      <c r="F490" s="653"/>
      <c r="H490" s="654"/>
      <c r="I490" s="655"/>
      <c r="J490" s="655"/>
      <c r="K490" s="656"/>
      <c r="M490" s="657"/>
      <c r="O490" s="658"/>
      <c r="P490" s="658"/>
      <c r="Q490" s="656"/>
      <c r="R490" s="604"/>
      <c r="S490" s="781"/>
    </row>
    <row r="491" spans="1:19" s="603" customFormat="1" hidden="1" x14ac:dyDescent="0.25">
      <c r="A491" s="604"/>
      <c r="F491" s="653"/>
      <c r="H491" s="654"/>
      <c r="I491" s="655"/>
      <c r="J491" s="655"/>
      <c r="K491" s="656"/>
      <c r="M491" s="657"/>
      <c r="O491" s="658"/>
      <c r="P491" s="658"/>
      <c r="Q491" s="656"/>
      <c r="R491" s="604"/>
      <c r="S491" s="781"/>
    </row>
    <row r="492" spans="1:19" s="603" customFormat="1" hidden="1" x14ac:dyDescent="0.25">
      <c r="A492" s="604"/>
      <c r="F492" s="653"/>
      <c r="H492" s="654"/>
      <c r="I492" s="655"/>
      <c r="J492" s="655"/>
      <c r="K492" s="656"/>
      <c r="M492" s="657"/>
      <c r="O492" s="658"/>
      <c r="P492" s="658"/>
      <c r="Q492" s="656"/>
      <c r="R492" s="604"/>
      <c r="S492" s="781"/>
    </row>
    <row r="493" spans="1:19" s="603" customFormat="1" hidden="1" x14ac:dyDescent="0.25">
      <c r="A493" s="604"/>
      <c r="F493" s="653"/>
      <c r="H493" s="654"/>
      <c r="I493" s="655"/>
      <c r="J493" s="655"/>
      <c r="K493" s="656"/>
      <c r="M493" s="657"/>
      <c r="O493" s="658"/>
      <c r="P493" s="658"/>
      <c r="Q493" s="656"/>
      <c r="R493" s="604"/>
      <c r="S493" s="781"/>
    </row>
    <row r="494" spans="1:19" s="603" customFormat="1" hidden="1" x14ac:dyDescent="0.25">
      <c r="A494" s="604"/>
      <c r="F494" s="653"/>
      <c r="H494" s="654"/>
      <c r="I494" s="655"/>
      <c r="J494" s="655"/>
      <c r="K494" s="656"/>
      <c r="M494" s="657"/>
      <c r="O494" s="658"/>
      <c r="P494" s="658"/>
      <c r="Q494" s="656"/>
      <c r="R494" s="604"/>
      <c r="S494" s="781"/>
    </row>
    <row r="495" spans="1:19" s="603" customFormat="1" hidden="1" x14ac:dyDescent="0.25">
      <c r="A495" s="604"/>
      <c r="F495" s="653"/>
      <c r="H495" s="654"/>
      <c r="I495" s="655"/>
      <c r="J495" s="655"/>
      <c r="K495" s="656"/>
      <c r="M495" s="657"/>
      <c r="O495" s="658"/>
      <c r="P495" s="658"/>
      <c r="Q495" s="656"/>
      <c r="R495" s="604"/>
      <c r="S495" s="781"/>
    </row>
    <row r="496" spans="1:19" s="603" customFormat="1" hidden="1" x14ac:dyDescent="0.25">
      <c r="A496" s="604"/>
      <c r="F496" s="653"/>
      <c r="H496" s="654"/>
      <c r="I496" s="655"/>
      <c r="J496" s="655"/>
      <c r="K496" s="656"/>
      <c r="M496" s="657"/>
      <c r="O496" s="658"/>
      <c r="P496" s="658"/>
      <c r="Q496" s="656"/>
      <c r="R496" s="604"/>
      <c r="S496" s="781"/>
    </row>
    <row r="497" spans="1:19" s="603" customFormat="1" hidden="1" x14ac:dyDescent="0.25">
      <c r="A497" s="604"/>
      <c r="F497" s="653"/>
      <c r="H497" s="654"/>
      <c r="I497" s="655"/>
      <c r="J497" s="655"/>
      <c r="K497" s="656"/>
      <c r="M497" s="657"/>
      <c r="O497" s="658"/>
      <c r="P497" s="658"/>
      <c r="Q497" s="656"/>
      <c r="R497" s="604"/>
      <c r="S497" s="781"/>
    </row>
    <row r="498" spans="1:19" s="603" customFormat="1" hidden="1" x14ac:dyDescent="0.25">
      <c r="A498" s="604"/>
      <c r="F498" s="653"/>
      <c r="H498" s="654"/>
      <c r="I498" s="655"/>
      <c r="J498" s="655"/>
      <c r="K498" s="656"/>
      <c r="M498" s="657"/>
      <c r="O498" s="658"/>
      <c r="P498" s="658"/>
      <c r="Q498" s="656"/>
      <c r="R498" s="604"/>
      <c r="S498" s="781"/>
    </row>
    <row r="499" spans="1:19" s="603" customFormat="1" hidden="1" x14ac:dyDescent="0.25">
      <c r="A499" s="604"/>
      <c r="F499" s="653"/>
      <c r="H499" s="654"/>
      <c r="I499" s="655"/>
      <c r="J499" s="655"/>
      <c r="K499" s="656"/>
      <c r="M499" s="657"/>
      <c r="O499" s="658"/>
      <c r="P499" s="658"/>
      <c r="Q499" s="656"/>
      <c r="R499" s="604"/>
      <c r="S499" s="781"/>
    </row>
    <row r="500" spans="1:19" s="603" customFormat="1" hidden="1" x14ac:dyDescent="0.25">
      <c r="A500" s="604"/>
      <c r="F500" s="653"/>
      <c r="H500" s="654"/>
      <c r="I500" s="655"/>
      <c r="J500" s="655"/>
      <c r="K500" s="656"/>
      <c r="M500" s="657"/>
      <c r="O500" s="658"/>
      <c r="P500" s="658"/>
      <c r="Q500" s="656"/>
      <c r="R500" s="604"/>
      <c r="S500" s="781"/>
    </row>
    <row r="501" spans="1:19" s="603" customFormat="1" hidden="1" x14ac:dyDescent="0.25">
      <c r="A501" s="604"/>
      <c r="F501" s="653"/>
      <c r="H501" s="654"/>
      <c r="I501" s="655"/>
      <c r="J501" s="655"/>
      <c r="K501" s="656"/>
      <c r="M501" s="657"/>
      <c r="O501" s="658"/>
      <c r="P501" s="658"/>
      <c r="Q501" s="656"/>
      <c r="R501" s="604"/>
      <c r="S501" s="781"/>
    </row>
    <row r="502" spans="1:19" s="603" customFormat="1" hidden="1" x14ac:dyDescent="0.25">
      <c r="A502" s="604"/>
      <c r="F502" s="653"/>
      <c r="H502" s="654"/>
      <c r="I502" s="655"/>
      <c r="J502" s="655"/>
      <c r="K502" s="656"/>
      <c r="M502" s="657"/>
      <c r="O502" s="658"/>
      <c r="P502" s="658"/>
      <c r="Q502" s="656"/>
      <c r="R502" s="604"/>
      <c r="S502" s="781"/>
    </row>
    <row r="503" spans="1:19" s="603" customFormat="1" hidden="1" x14ac:dyDescent="0.25">
      <c r="A503" s="604"/>
      <c r="F503" s="653"/>
      <c r="H503" s="654"/>
      <c r="I503" s="655"/>
      <c r="J503" s="655"/>
      <c r="K503" s="656"/>
      <c r="M503" s="657"/>
      <c r="O503" s="658"/>
      <c r="P503" s="658"/>
      <c r="Q503" s="656"/>
      <c r="R503" s="604"/>
      <c r="S503" s="781"/>
    </row>
    <row r="504" spans="1:19" s="603" customFormat="1" hidden="1" x14ac:dyDescent="0.25">
      <c r="A504" s="604"/>
      <c r="F504" s="653"/>
      <c r="H504" s="654"/>
      <c r="I504" s="655"/>
      <c r="J504" s="655"/>
      <c r="K504" s="656"/>
      <c r="M504" s="657"/>
      <c r="O504" s="658"/>
      <c r="P504" s="658"/>
      <c r="Q504" s="656"/>
      <c r="R504" s="604"/>
      <c r="S504" s="781"/>
    </row>
    <row r="505" spans="1:19" s="603" customFormat="1" hidden="1" x14ac:dyDescent="0.25">
      <c r="A505" s="604"/>
      <c r="F505" s="653"/>
      <c r="H505" s="654"/>
      <c r="I505" s="655"/>
      <c r="J505" s="655"/>
      <c r="K505" s="656"/>
      <c r="M505" s="657"/>
      <c r="O505" s="658"/>
      <c r="P505" s="658"/>
      <c r="Q505" s="656"/>
      <c r="R505" s="604"/>
      <c r="S505" s="781"/>
    </row>
    <row r="506" spans="1:19" s="603" customFormat="1" hidden="1" x14ac:dyDescent="0.25">
      <c r="A506" s="604"/>
      <c r="F506" s="653"/>
      <c r="H506" s="654"/>
      <c r="I506" s="655"/>
      <c r="J506" s="655"/>
      <c r="K506" s="656"/>
      <c r="M506" s="657"/>
      <c r="O506" s="658"/>
      <c r="P506" s="658"/>
      <c r="Q506" s="656"/>
      <c r="R506" s="604"/>
      <c r="S506" s="781"/>
    </row>
    <row r="507" spans="1:19" s="603" customFormat="1" hidden="1" x14ac:dyDescent="0.25">
      <c r="A507" s="604"/>
      <c r="F507" s="653"/>
      <c r="H507" s="654"/>
      <c r="I507" s="655"/>
      <c r="J507" s="655"/>
      <c r="K507" s="656"/>
      <c r="M507" s="657"/>
      <c r="O507" s="658"/>
      <c r="P507" s="658"/>
      <c r="Q507" s="656"/>
      <c r="R507" s="604"/>
      <c r="S507" s="781"/>
    </row>
    <row r="508" spans="1:19" s="603" customFormat="1" hidden="1" x14ac:dyDescent="0.25">
      <c r="A508" s="604"/>
      <c r="F508" s="653"/>
      <c r="H508" s="654"/>
      <c r="I508" s="655"/>
      <c r="J508" s="655"/>
      <c r="K508" s="656"/>
      <c r="M508" s="657"/>
      <c r="O508" s="658"/>
      <c r="P508" s="658"/>
      <c r="Q508" s="656"/>
      <c r="R508" s="604"/>
      <c r="S508" s="781"/>
    </row>
    <row r="509" spans="1:19" s="603" customFormat="1" hidden="1" x14ac:dyDescent="0.25">
      <c r="A509" s="604"/>
      <c r="F509" s="653"/>
      <c r="H509" s="654"/>
      <c r="I509" s="655"/>
      <c r="J509" s="655"/>
      <c r="K509" s="656"/>
      <c r="M509" s="657"/>
      <c r="O509" s="658"/>
      <c r="P509" s="658"/>
      <c r="Q509" s="656"/>
      <c r="R509" s="604"/>
      <c r="S509" s="781"/>
    </row>
    <row r="510" spans="1:19" s="603" customFormat="1" hidden="1" x14ac:dyDescent="0.25">
      <c r="A510" s="604"/>
      <c r="F510" s="653"/>
      <c r="H510" s="654"/>
      <c r="I510" s="655"/>
      <c r="J510" s="655"/>
      <c r="K510" s="656"/>
      <c r="M510" s="657"/>
      <c r="O510" s="658"/>
      <c r="P510" s="658"/>
      <c r="Q510" s="656"/>
      <c r="R510" s="604"/>
      <c r="S510" s="781"/>
    </row>
    <row r="511" spans="1:19" s="603" customFormat="1" hidden="1" x14ac:dyDescent="0.25">
      <c r="A511" s="604"/>
      <c r="F511" s="653"/>
      <c r="H511" s="654"/>
      <c r="I511" s="655"/>
      <c r="J511" s="655"/>
      <c r="K511" s="656"/>
      <c r="M511" s="657"/>
      <c r="O511" s="658"/>
      <c r="P511" s="658"/>
      <c r="Q511" s="656"/>
      <c r="R511" s="604"/>
      <c r="S511" s="781"/>
    </row>
    <row r="512" spans="1:19" s="603" customFormat="1" hidden="1" x14ac:dyDescent="0.25">
      <c r="A512" s="604"/>
      <c r="F512" s="653"/>
      <c r="H512" s="654"/>
      <c r="I512" s="655"/>
      <c r="J512" s="655"/>
      <c r="K512" s="656"/>
      <c r="M512" s="657"/>
      <c r="O512" s="658"/>
      <c r="P512" s="658"/>
      <c r="Q512" s="656"/>
      <c r="R512" s="604"/>
      <c r="S512" s="781"/>
    </row>
    <row r="513" spans="1:19" s="603" customFormat="1" hidden="1" x14ac:dyDescent="0.25">
      <c r="A513" s="604"/>
      <c r="F513" s="653"/>
      <c r="H513" s="654"/>
      <c r="I513" s="655"/>
      <c r="J513" s="655"/>
      <c r="K513" s="656"/>
      <c r="M513" s="657"/>
      <c r="O513" s="658"/>
      <c r="P513" s="658"/>
      <c r="Q513" s="656"/>
      <c r="R513" s="604"/>
      <c r="S513" s="781"/>
    </row>
    <row r="514" spans="1:19" s="603" customFormat="1" hidden="1" x14ac:dyDescent="0.25">
      <c r="A514" s="604"/>
      <c r="F514" s="653"/>
      <c r="H514" s="654"/>
      <c r="I514" s="655"/>
      <c r="J514" s="655"/>
      <c r="K514" s="656"/>
      <c r="M514" s="657"/>
      <c r="O514" s="658"/>
      <c r="P514" s="658"/>
      <c r="Q514" s="656"/>
      <c r="R514" s="604"/>
      <c r="S514" s="781"/>
    </row>
    <row r="515" spans="1:19" s="603" customFormat="1" hidden="1" x14ac:dyDescent="0.25">
      <c r="A515" s="604"/>
      <c r="F515" s="653"/>
      <c r="H515" s="654"/>
      <c r="I515" s="655"/>
      <c r="J515" s="655"/>
      <c r="K515" s="656"/>
      <c r="M515" s="657"/>
      <c r="O515" s="658"/>
      <c r="P515" s="658"/>
      <c r="Q515" s="656"/>
      <c r="R515" s="604"/>
      <c r="S515" s="781"/>
    </row>
    <row r="516" spans="1:19" s="603" customFormat="1" hidden="1" x14ac:dyDescent="0.25">
      <c r="A516" s="604"/>
      <c r="F516" s="653"/>
      <c r="H516" s="654"/>
      <c r="I516" s="655"/>
      <c r="J516" s="655"/>
      <c r="K516" s="656"/>
      <c r="M516" s="657"/>
      <c r="O516" s="658"/>
      <c r="P516" s="658"/>
      <c r="Q516" s="656"/>
      <c r="R516" s="604"/>
      <c r="S516" s="781"/>
    </row>
    <row r="517" spans="1:19" s="603" customFormat="1" hidden="1" x14ac:dyDescent="0.25">
      <c r="A517" s="604"/>
      <c r="F517" s="653"/>
      <c r="H517" s="654"/>
      <c r="I517" s="655"/>
      <c r="J517" s="655"/>
      <c r="K517" s="656"/>
      <c r="M517" s="657"/>
      <c r="O517" s="658"/>
      <c r="P517" s="658"/>
      <c r="Q517" s="656"/>
      <c r="R517" s="604"/>
      <c r="S517" s="781"/>
    </row>
    <row r="518" spans="1:19" s="603" customFormat="1" hidden="1" x14ac:dyDescent="0.25">
      <c r="A518" s="604"/>
      <c r="F518" s="653"/>
      <c r="H518" s="654"/>
      <c r="I518" s="655"/>
      <c r="J518" s="655"/>
      <c r="K518" s="656"/>
      <c r="M518" s="657"/>
      <c r="O518" s="658"/>
      <c r="P518" s="658"/>
      <c r="Q518" s="656"/>
      <c r="R518" s="604"/>
      <c r="S518" s="781"/>
    </row>
    <row r="519" spans="1:19" s="603" customFormat="1" hidden="1" x14ac:dyDescent="0.25">
      <c r="A519" s="604"/>
      <c r="F519" s="653"/>
      <c r="H519" s="654"/>
      <c r="I519" s="655"/>
      <c r="J519" s="655"/>
      <c r="K519" s="656"/>
      <c r="M519" s="657"/>
      <c r="O519" s="658"/>
      <c r="P519" s="658"/>
      <c r="Q519" s="656"/>
      <c r="R519" s="604"/>
      <c r="S519" s="781"/>
    </row>
    <row r="520" spans="1:19" s="603" customFormat="1" hidden="1" x14ac:dyDescent="0.25">
      <c r="A520" s="604"/>
      <c r="F520" s="653"/>
      <c r="H520" s="654"/>
      <c r="I520" s="655"/>
      <c r="J520" s="655"/>
      <c r="K520" s="656"/>
      <c r="M520" s="657"/>
      <c r="O520" s="658"/>
      <c r="P520" s="658"/>
      <c r="Q520" s="656"/>
      <c r="R520" s="604"/>
      <c r="S520" s="781"/>
    </row>
    <row r="521" spans="1:19" s="603" customFormat="1" hidden="1" x14ac:dyDescent="0.25">
      <c r="A521" s="604"/>
      <c r="F521" s="653"/>
      <c r="H521" s="654"/>
      <c r="I521" s="655"/>
      <c r="J521" s="655"/>
      <c r="K521" s="656"/>
      <c r="M521" s="657"/>
      <c r="O521" s="658"/>
      <c r="P521" s="658"/>
      <c r="Q521" s="656"/>
      <c r="R521" s="604"/>
      <c r="S521" s="781"/>
    </row>
    <row r="522" spans="1:19" s="603" customFormat="1" hidden="1" x14ac:dyDescent="0.25">
      <c r="A522" s="604"/>
      <c r="F522" s="653"/>
      <c r="H522" s="654"/>
      <c r="I522" s="655"/>
      <c r="J522" s="655"/>
      <c r="K522" s="656"/>
      <c r="M522" s="657"/>
      <c r="O522" s="658"/>
      <c r="P522" s="658"/>
      <c r="Q522" s="656"/>
      <c r="R522" s="604"/>
      <c r="S522" s="781"/>
    </row>
    <row r="523" spans="1:19" s="603" customFormat="1" hidden="1" x14ac:dyDescent="0.25">
      <c r="A523" s="604"/>
      <c r="F523" s="653"/>
      <c r="H523" s="654"/>
      <c r="I523" s="655"/>
      <c r="J523" s="655"/>
      <c r="K523" s="656"/>
      <c r="M523" s="657"/>
      <c r="O523" s="658"/>
      <c r="P523" s="658"/>
      <c r="Q523" s="656"/>
      <c r="R523" s="604"/>
      <c r="S523" s="781"/>
    </row>
    <row r="524" spans="1:19" s="603" customFormat="1" hidden="1" x14ac:dyDescent="0.25">
      <c r="A524" s="604"/>
      <c r="F524" s="653"/>
      <c r="H524" s="654"/>
      <c r="I524" s="655"/>
      <c r="J524" s="655"/>
      <c r="K524" s="656"/>
      <c r="M524" s="657"/>
      <c r="O524" s="658"/>
      <c r="P524" s="658"/>
      <c r="Q524" s="656"/>
      <c r="R524" s="604"/>
      <c r="S524" s="781"/>
    </row>
    <row r="525" spans="1:19" s="603" customFormat="1" hidden="1" x14ac:dyDescent="0.25">
      <c r="A525" s="604"/>
      <c r="F525" s="653"/>
      <c r="H525" s="654"/>
      <c r="I525" s="655"/>
      <c r="J525" s="655"/>
      <c r="K525" s="656"/>
      <c r="M525" s="657"/>
      <c r="O525" s="658"/>
      <c r="P525" s="658"/>
      <c r="Q525" s="656"/>
      <c r="R525" s="604"/>
      <c r="S525" s="781"/>
    </row>
    <row r="526" spans="1:19" s="603" customFormat="1" hidden="1" x14ac:dyDescent="0.25">
      <c r="A526" s="604"/>
      <c r="F526" s="653"/>
      <c r="H526" s="654"/>
      <c r="I526" s="655"/>
      <c r="J526" s="655"/>
      <c r="K526" s="656"/>
      <c r="M526" s="657"/>
      <c r="O526" s="658"/>
      <c r="P526" s="658"/>
      <c r="Q526" s="656"/>
      <c r="R526" s="604"/>
      <c r="S526" s="781"/>
    </row>
    <row r="527" spans="1:19" s="603" customFormat="1" hidden="1" x14ac:dyDescent="0.25">
      <c r="A527" s="604"/>
      <c r="F527" s="653"/>
      <c r="H527" s="654"/>
      <c r="I527" s="655"/>
      <c r="J527" s="655"/>
      <c r="K527" s="656"/>
      <c r="M527" s="657"/>
      <c r="O527" s="658"/>
      <c r="P527" s="658"/>
      <c r="Q527" s="656"/>
      <c r="R527" s="604"/>
      <c r="S527" s="781"/>
    </row>
    <row r="528" spans="1:19" s="603" customFormat="1" hidden="1" x14ac:dyDescent="0.25">
      <c r="A528" s="604"/>
      <c r="F528" s="653"/>
      <c r="H528" s="654"/>
      <c r="I528" s="655"/>
      <c r="J528" s="655"/>
      <c r="K528" s="656"/>
      <c r="M528" s="657"/>
      <c r="O528" s="658"/>
      <c r="P528" s="658"/>
      <c r="Q528" s="656"/>
      <c r="R528" s="604"/>
      <c r="S528" s="781"/>
    </row>
    <row r="529" spans="1:19" s="603" customFormat="1" hidden="1" x14ac:dyDescent="0.25">
      <c r="A529" s="604"/>
      <c r="F529" s="653"/>
      <c r="H529" s="654"/>
      <c r="I529" s="655"/>
      <c r="J529" s="655"/>
      <c r="K529" s="656"/>
      <c r="M529" s="657"/>
      <c r="O529" s="658"/>
      <c r="P529" s="658"/>
      <c r="Q529" s="656"/>
      <c r="R529" s="604"/>
      <c r="S529" s="781"/>
    </row>
    <row r="530" spans="1:19" s="603" customFormat="1" hidden="1" x14ac:dyDescent="0.25">
      <c r="A530" s="604"/>
      <c r="F530" s="653"/>
      <c r="H530" s="654"/>
      <c r="I530" s="655"/>
      <c r="J530" s="655"/>
      <c r="K530" s="656"/>
      <c r="M530" s="657"/>
      <c r="O530" s="658"/>
      <c r="P530" s="658"/>
      <c r="Q530" s="656"/>
      <c r="R530" s="604"/>
      <c r="S530" s="781"/>
    </row>
    <row r="531" spans="1:19" s="603" customFormat="1" hidden="1" x14ac:dyDescent="0.25">
      <c r="A531" s="604"/>
      <c r="F531" s="653"/>
      <c r="H531" s="654"/>
      <c r="I531" s="655"/>
      <c r="J531" s="655"/>
      <c r="K531" s="656"/>
      <c r="M531" s="657"/>
      <c r="O531" s="658"/>
      <c r="P531" s="658"/>
      <c r="Q531" s="656"/>
      <c r="R531" s="604"/>
      <c r="S531" s="781"/>
    </row>
    <row r="532" spans="1:19" s="603" customFormat="1" hidden="1" x14ac:dyDescent="0.25">
      <c r="A532" s="604"/>
      <c r="F532" s="653"/>
      <c r="H532" s="654"/>
      <c r="I532" s="655"/>
      <c r="J532" s="655"/>
      <c r="K532" s="656"/>
      <c r="M532" s="657"/>
      <c r="O532" s="658"/>
      <c r="P532" s="658"/>
      <c r="Q532" s="656"/>
      <c r="R532" s="604"/>
      <c r="S532" s="781"/>
    </row>
    <row r="533" spans="1:19" s="603" customFormat="1" hidden="1" x14ac:dyDescent="0.25">
      <c r="A533" s="604"/>
      <c r="F533" s="653"/>
      <c r="H533" s="654"/>
      <c r="I533" s="655"/>
      <c r="J533" s="655"/>
      <c r="K533" s="656"/>
      <c r="M533" s="657"/>
      <c r="O533" s="658"/>
      <c r="P533" s="658"/>
      <c r="Q533" s="656"/>
      <c r="R533" s="604"/>
      <c r="S533" s="781"/>
    </row>
    <row r="534" spans="1:19" s="603" customFormat="1" hidden="1" x14ac:dyDescent="0.25">
      <c r="A534" s="604"/>
      <c r="F534" s="653"/>
      <c r="H534" s="654"/>
      <c r="I534" s="655"/>
      <c r="J534" s="655"/>
      <c r="K534" s="656"/>
      <c r="M534" s="657"/>
      <c r="O534" s="658"/>
      <c r="P534" s="658"/>
      <c r="Q534" s="656"/>
      <c r="R534" s="604"/>
      <c r="S534" s="781"/>
    </row>
    <row r="535" spans="1:19" s="603" customFormat="1" hidden="1" x14ac:dyDescent="0.25">
      <c r="A535" s="604"/>
      <c r="F535" s="653"/>
      <c r="H535" s="654"/>
      <c r="I535" s="655"/>
      <c r="J535" s="655"/>
      <c r="K535" s="656"/>
      <c r="M535" s="657"/>
      <c r="O535" s="658"/>
      <c r="P535" s="658"/>
      <c r="Q535" s="656"/>
      <c r="R535" s="604"/>
      <c r="S535" s="781"/>
    </row>
    <row r="536" spans="1:19" s="603" customFormat="1" hidden="1" x14ac:dyDescent="0.25">
      <c r="A536" s="604"/>
      <c r="F536" s="653"/>
      <c r="H536" s="654"/>
      <c r="I536" s="655"/>
      <c r="J536" s="655"/>
      <c r="K536" s="656"/>
      <c r="M536" s="657"/>
      <c r="O536" s="658"/>
      <c r="P536" s="658"/>
      <c r="Q536" s="656"/>
      <c r="R536" s="604"/>
      <c r="S536" s="781"/>
    </row>
    <row r="537" spans="1:19" s="603" customFormat="1" hidden="1" x14ac:dyDescent="0.25">
      <c r="A537" s="604"/>
      <c r="F537" s="653"/>
      <c r="H537" s="654"/>
      <c r="I537" s="655"/>
      <c r="J537" s="655"/>
      <c r="K537" s="656"/>
      <c r="M537" s="657"/>
      <c r="O537" s="658"/>
      <c r="P537" s="658"/>
      <c r="Q537" s="656"/>
      <c r="R537" s="604"/>
      <c r="S537" s="781"/>
    </row>
    <row r="538" spans="1:19" s="603" customFormat="1" hidden="1" x14ac:dyDescent="0.25">
      <c r="A538" s="604"/>
      <c r="F538" s="653"/>
      <c r="H538" s="654"/>
      <c r="I538" s="655"/>
      <c r="J538" s="655"/>
      <c r="K538" s="656"/>
      <c r="M538" s="657"/>
      <c r="O538" s="658"/>
      <c r="P538" s="658"/>
      <c r="Q538" s="656"/>
      <c r="R538" s="604"/>
      <c r="S538" s="781"/>
    </row>
    <row r="539" spans="1:19" s="603" customFormat="1" hidden="1" x14ac:dyDescent="0.25">
      <c r="A539" s="604"/>
      <c r="F539" s="653"/>
      <c r="H539" s="654"/>
      <c r="I539" s="655"/>
      <c r="J539" s="655"/>
      <c r="K539" s="656"/>
      <c r="M539" s="657"/>
      <c r="O539" s="658"/>
      <c r="P539" s="658"/>
      <c r="Q539" s="656"/>
      <c r="R539" s="604"/>
      <c r="S539" s="781"/>
    </row>
    <row r="540" spans="1:19" s="603" customFormat="1" hidden="1" x14ac:dyDescent="0.25">
      <c r="A540" s="604"/>
      <c r="F540" s="653"/>
      <c r="H540" s="654"/>
      <c r="I540" s="655"/>
      <c r="J540" s="655"/>
      <c r="K540" s="656"/>
      <c r="M540" s="657"/>
      <c r="O540" s="658"/>
      <c r="P540" s="658"/>
      <c r="Q540" s="656"/>
      <c r="R540" s="604"/>
      <c r="S540" s="781"/>
    </row>
    <row r="541" spans="1:19" s="603" customFormat="1" hidden="1" x14ac:dyDescent="0.25">
      <c r="A541" s="604"/>
      <c r="F541" s="653"/>
      <c r="H541" s="654"/>
      <c r="I541" s="655"/>
      <c r="J541" s="655"/>
      <c r="K541" s="656"/>
      <c r="M541" s="657"/>
      <c r="O541" s="658"/>
      <c r="P541" s="658"/>
      <c r="Q541" s="656"/>
      <c r="R541" s="604"/>
      <c r="S541" s="781"/>
    </row>
    <row r="542" spans="1:19" s="603" customFormat="1" hidden="1" x14ac:dyDescent="0.25">
      <c r="A542" s="604"/>
      <c r="F542" s="653"/>
      <c r="H542" s="654"/>
      <c r="I542" s="655"/>
      <c r="J542" s="655"/>
      <c r="K542" s="656"/>
      <c r="M542" s="657"/>
      <c r="O542" s="658"/>
      <c r="P542" s="658"/>
      <c r="Q542" s="656"/>
      <c r="R542" s="604"/>
      <c r="S542" s="781"/>
    </row>
    <row r="543" spans="1:19" s="603" customFormat="1" hidden="1" x14ac:dyDescent="0.25">
      <c r="A543" s="604"/>
      <c r="F543" s="653"/>
      <c r="H543" s="654"/>
      <c r="I543" s="655"/>
      <c r="J543" s="655"/>
      <c r="K543" s="656"/>
      <c r="M543" s="657"/>
      <c r="O543" s="658"/>
      <c r="P543" s="658"/>
      <c r="Q543" s="656"/>
      <c r="R543" s="604"/>
      <c r="S543" s="781"/>
    </row>
    <row r="544" spans="1:19" s="603" customFormat="1" hidden="1" x14ac:dyDescent="0.25">
      <c r="A544" s="604"/>
      <c r="F544" s="653"/>
      <c r="H544" s="654"/>
      <c r="I544" s="655"/>
      <c r="J544" s="655"/>
      <c r="K544" s="656"/>
      <c r="M544" s="657"/>
      <c r="O544" s="658"/>
      <c r="P544" s="658"/>
      <c r="Q544" s="656"/>
      <c r="R544" s="604"/>
      <c r="S544" s="781"/>
    </row>
    <row r="545" spans="1:19" s="603" customFormat="1" hidden="1" x14ac:dyDescent="0.25">
      <c r="A545" s="604"/>
      <c r="F545" s="653"/>
      <c r="H545" s="654"/>
      <c r="I545" s="655"/>
      <c r="J545" s="655"/>
      <c r="K545" s="656"/>
      <c r="M545" s="657"/>
      <c r="O545" s="658"/>
      <c r="P545" s="658"/>
      <c r="Q545" s="656"/>
      <c r="R545" s="604"/>
      <c r="S545" s="781"/>
    </row>
    <row r="546" spans="1:19" s="603" customFormat="1" hidden="1" x14ac:dyDescent="0.25">
      <c r="A546" s="604"/>
      <c r="F546" s="653"/>
      <c r="H546" s="654"/>
      <c r="I546" s="655"/>
      <c r="J546" s="655"/>
      <c r="K546" s="656"/>
      <c r="M546" s="657"/>
      <c r="O546" s="658"/>
      <c r="P546" s="658"/>
      <c r="Q546" s="656"/>
      <c r="R546" s="604"/>
      <c r="S546" s="781"/>
    </row>
    <row r="547" spans="1:19" s="603" customFormat="1" hidden="1" x14ac:dyDescent="0.25">
      <c r="A547" s="604"/>
      <c r="F547" s="653"/>
      <c r="H547" s="654"/>
      <c r="I547" s="655"/>
      <c r="J547" s="655"/>
      <c r="K547" s="656"/>
      <c r="M547" s="657"/>
      <c r="O547" s="658"/>
      <c r="P547" s="658"/>
      <c r="Q547" s="656"/>
      <c r="R547" s="604"/>
      <c r="S547" s="781"/>
    </row>
    <row r="548" spans="1:19" s="603" customFormat="1" hidden="1" x14ac:dyDescent="0.25">
      <c r="A548" s="604"/>
      <c r="F548" s="653"/>
      <c r="H548" s="654"/>
      <c r="I548" s="655"/>
      <c r="J548" s="655"/>
      <c r="K548" s="656"/>
      <c r="M548" s="657"/>
      <c r="O548" s="658"/>
      <c r="P548" s="658"/>
      <c r="Q548" s="656"/>
      <c r="R548" s="604"/>
      <c r="S548" s="781"/>
    </row>
    <row r="549" spans="1:19" s="603" customFormat="1" hidden="1" x14ac:dyDescent="0.25">
      <c r="A549" s="604"/>
      <c r="F549" s="653"/>
      <c r="H549" s="654"/>
      <c r="I549" s="655"/>
      <c r="J549" s="655"/>
      <c r="K549" s="656"/>
      <c r="M549" s="657"/>
      <c r="O549" s="658"/>
      <c r="P549" s="658"/>
      <c r="Q549" s="656"/>
      <c r="R549" s="604"/>
      <c r="S549" s="781"/>
    </row>
    <row r="550" spans="1:19" s="603" customFormat="1" hidden="1" x14ac:dyDescent="0.25">
      <c r="A550" s="604"/>
      <c r="F550" s="653"/>
      <c r="H550" s="654"/>
      <c r="I550" s="655"/>
      <c r="J550" s="655"/>
      <c r="K550" s="656"/>
      <c r="M550" s="657"/>
      <c r="O550" s="658"/>
      <c r="P550" s="658"/>
      <c r="Q550" s="656"/>
      <c r="R550" s="604"/>
      <c r="S550" s="781"/>
    </row>
    <row r="551" spans="1:19" s="603" customFormat="1" hidden="1" x14ac:dyDescent="0.25">
      <c r="A551" s="604"/>
      <c r="F551" s="653"/>
      <c r="H551" s="654"/>
      <c r="I551" s="655"/>
      <c r="J551" s="655"/>
      <c r="K551" s="656"/>
      <c r="M551" s="657"/>
      <c r="O551" s="658"/>
      <c r="P551" s="658"/>
      <c r="Q551" s="656"/>
      <c r="R551" s="604"/>
      <c r="S551" s="781"/>
    </row>
    <row r="552" spans="1:19" s="603" customFormat="1" hidden="1" x14ac:dyDescent="0.25">
      <c r="A552" s="604"/>
      <c r="F552" s="653"/>
      <c r="H552" s="654"/>
      <c r="I552" s="655"/>
      <c r="J552" s="655"/>
      <c r="K552" s="656"/>
      <c r="M552" s="657"/>
      <c r="O552" s="658"/>
      <c r="P552" s="658"/>
      <c r="Q552" s="656"/>
      <c r="R552" s="604"/>
      <c r="S552" s="781"/>
    </row>
    <row r="553" spans="1:19" s="603" customFormat="1" hidden="1" x14ac:dyDescent="0.25">
      <c r="A553" s="604"/>
      <c r="F553" s="653"/>
      <c r="H553" s="654"/>
      <c r="I553" s="655"/>
      <c r="J553" s="655"/>
      <c r="K553" s="656"/>
      <c r="M553" s="657"/>
      <c r="O553" s="658"/>
      <c r="P553" s="658"/>
      <c r="Q553" s="656"/>
      <c r="R553" s="604"/>
      <c r="S553" s="781"/>
    </row>
    <row r="554" spans="1:19" s="603" customFormat="1" hidden="1" x14ac:dyDescent="0.25">
      <c r="A554" s="604"/>
      <c r="F554" s="653"/>
      <c r="H554" s="654"/>
      <c r="I554" s="655"/>
      <c r="J554" s="655"/>
      <c r="K554" s="656"/>
      <c r="M554" s="657"/>
      <c r="O554" s="658"/>
      <c r="P554" s="658"/>
      <c r="Q554" s="656"/>
      <c r="R554" s="604"/>
      <c r="S554" s="781"/>
    </row>
    <row r="555" spans="1:19" s="603" customFormat="1" hidden="1" x14ac:dyDescent="0.25">
      <c r="A555" s="604"/>
      <c r="F555" s="653"/>
      <c r="H555" s="654"/>
      <c r="I555" s="655"/>
      <c r="J555" s="655"/>
      <c r="K555" s="656"/>
      <c r="M555" s="657"/>
      <c r="O555" s="658"/>
      <c r="P555" s="658"/>
      <c r="Q555" s="656"/>
      <c r="R555" s="604"/>
      <c r="S555" s="781"/>
    </row>
    <row r="556" spans="1:19" s="603" customFormat="1" hidden="1" x14ac:dyDescent="0.25">
      <c r="A556" s="604"/>
      <c r="F556" s="653"/>
      <c r="H556" s="654"/>
      <c r="I556" s="655"/>
      <c r="J556" s="655"/>
      <c r="K556" s="656"/>
      <c r="M556" s="657"/>
      <c r="O556" s="658"/>
      <c r="P556" s="658"/>
      <c r="Q556" s="656"/>
      <c r="R556" s="604"/>
      <c r="S556" s="781"/>
    </row>
    <row r="557" spans="1:19" s="603" customFormat="1" hidden="1" x14ac:dyDescent="0.25">
      <c r="A557" s="604"/>
      <c r="F557" s="653"/>
      <c r="H557" s="654"/>
      <c r="I557" s="655"/>
      <c r="J557" s="655"/>
      <c r="K557" s="656"/>
      <c r="M557" s="657"/>
      <c r="O557" s="658"/>
      <c r="P557" s="658"/>
      <c r="Q557" s="656"/>
      <c r="R557" s="604"/>
      <c r="S557" s="781"/>
    </row>
    <row r="558" spans="1:19" s="603" customFormat="1" hidden="1" x14ac:dyDescent="0.25">
      <c r="A558" s="604"/>
      <c r="F558" s="653"/>
      <c r="H558" s="654"/>
      <c r="I558" s="655"/>
      <c r="J558" s="655"/>
      <c r="K558" s="656"/>
      <c r="M558" s="657"/>
      <c r="O558" s="658"/>
      <c r="P558" s="658"/>
      <c r="Q558" s="656"/>
      <c r="R558" s="604"/>
      <c r="S558" s="781"/>
    </row>
    <row r="559" spans="1:19" s="603" customFormat="1" hidden="1" x14ac:dyDescent="0.25">
      <c r="A559" s="604"/>
      <c r="F559" s="653"/>
      <c r="H559" s="654"/>
      <c r="I559" s="655"/>
      <c r="J559" s="655"/>
      <c r="K559" s="656"/>
      <c r="M559" s="657"/>
      <c r="O559" s="658"/>
      <c r="P559" s="658"/>
      <c r="Q559" s="656"/>
      <c r="R559" s="604"/>
      <c r="S559" s="781"/>
    </row>
    <row r="560" spans="1:19" s="603" customFormat="1" hidden="1" x14ac:dyDescent="0.25">
      <c r="A560" s="604"/>
      <c r="F560" s="653"/>
      <c r="H560" s="654"/>
      <c r="I560" s="655"/>
      <c r="J560" s="655"/>
      <c r="K560" s="656"/>
      <c r="M560" s="657"/>
      <c r="O560" s="658"/>
      <c r="P560" s="658"/>
      <c r="Q560" s="656"/>
      <c r="R560" s="604"/>
      <c r="S560" s="781"/>
    </row>
    <row r="561" spans="1:19" s="603" customFormat="1" hidden="1" x14ac:dyDescent="0.25">
      <c r="A561" s="604"/>
      <c r="F561" s="653"/>
      <c r="H561" s="654"/>
      <c r="I561" s="655"/>
      <c r="J561" s="655"/>
      <c r="K561" s="656"/>
      <c r="M561" s="657"/>
      <c r="O561" s="658"/>
      <c r="P561" s="658"/>
      <c r="Q561" s="656"/>
      <c r="R561" s="604"/>
      <c r="S561" s="781"/>
    </row>
    <row r="562" spans="1:19" s="603" customFormat="1" hidden="1" x14ac:dyDescent="0.25">
      <c r="A562" s="604"/>
      <c r="F562" s="653"/>
      <c r="H562" s="654"/>
      <c r="I562" s="655"/>
      <c r="J562" s="655"/>
      <c r="K562" s="656"/>
      <c r="M562" s="657"/>
      <c r="O562" s="658"/>
      <c r="P562" s="658"/>
      <c r="Q562" s="656"/>
      <c r="R562" s="604"/>
      <c r="S562" s="781"/>
    </row>
    <row r="563" spans="1:19" s="603" customFormat="1" hidden="1" x14ac:dyDescent="0.25">
      <c r="A563" s="604"/>
      <c r="F563" s="653"/>
      <c r="H563" s="654"/>
      <c r="I563" s="655"/>
      <c r="J563" s="655"/>
      <c r="K563" s="656"/>
      <c r="M563" s="657"/>
      <c r="O563" s="658"/>
      <c r="P563" s="658"/>
      <c r="Q563" s="656"/>
      <c r="R563" s="604"/>
      <c r="S563" s="781"/>
    </row>
    <row r="564" spans="1:19" s="603" customFormat="1" hidden="1" x14ac:dyDescent="0.25">
      <c r="A564" s="604"/>
      <c r="F564" s="653"/>
      <c r="H564" s="654"/>
      <c r="I564" s="655"/>
      <c r="J564" s="655"/>
      <c r="K564" s="656"/>
      <c r="M564" s="657"/>
      <c r="O564" s="658"/>
      <c r="P564" s="658"/>
      <c r="Q564" s="656"/>
      <c r="R564" s="604"/>
      <c r="S564" s="781"/>
    </row>
    <row r="565" spans="1:19" s="603" customFormat="1" hidden="1" x14ac:dyDescent="0.25">
      <c r="A565" s="604"/>
      <c r="F565" s="653"/>
      <c r="H565" s="654"/>
      <c r="I565" s="655"/>
      <c r="J565" s="655"/>
      <c r="K565" s="656"/>
      <c r="M565" s="657"/>
      <c r="O565" s="658"/>
      <c r="P565" s="658"/>
      <c r="Q565" s="656"/>
      <c r="R565" s="604"/>
      <c r="S565" s="781"/>
    </row>
    <row r="566" spans="1:19" s="603" customFormat="1" hidden="1" x14ac:dyDescent="0.25">
      <c r="A566" s="604"/>
      <c r="F566" s="653"/>
      <c r="H566" s="654"/>
      <c r="I566" s="655"/>
      <c r="J566" s="655"/>
      <c r="K566" s="656"/>
      <c r="M566" s="657"/>
      <c r="O566" s="658"/>
      <c r="P566" s="658"/>
      <c r="Q566" s="656"/>
      <c r="R566" s="604"/>
      <c r="S566" s="781"/>
    </row>
    <row r="567" spans="1:19" s="603" customFormat="1" hidden="1" x14ac:dyDescent="0.25">
      <c r="A567" s="604"/>
      <c r="F567" s="653"/>
      <c r="H567" s="654"/>
      <c r="I567" s="655"/>
      <c r="J567" s="655"/>
      <c r="K567" s="656"/>
      <c r="M567" s="657"/>
      <c r="O567" s="658"/>
      <c r="P567" s="658"/>
      <c r="Q567" s="656"/>
      <c r="R567" s="604"/>
      <c r="S567" s="781"/>
    </row>
    <row r="568" spans="1:19" s="603" customFormat="1" hidden="1" x14ac:dyDescent="0.25">
      <c r="A568" s="604"/>
      <c r="F568" s="653"/>
      <c r="H568" s="654"/>
      <c r="I568" s="655"/>
      <c r="J568" s="655"/>
      <c r="K568" s="656"/>
      <c r="M568" s="657"/>
      <c r="O568" s="658"/>
      <c r="P568" s="658"/>
      <c r="Q568" s="656"/>
      <c r="R568" s="604"/>
      <c r="S568" s="781"/>
    </row>
    <row r="569" spans="1:19" s="603" customFormat="1" hidden="1" x14ac:dyDescent="0.25">
      <c r="A569" s="604"/>
      <c r="F569" s="653"/>
      <c r="H569" s="654"/>
      <c r="I569" s="655"/>
      <c r="J569" s="655"/>
      <c r="K569" s="656"/>
      <c r="M569" s="657"/>
      <c r="O569" s="658"/>
      <c r="P569" s="658"/>
      <c r="Q569" s="656"/>
      <c r="R569" s="604"/>
      <c r="S569" s="781"/>
    </row>
    <row r="570" spans="1:19" s="603" customFormat="1" hidden="1" x14ac:dyDescent="0.25">
      <c r="A570" s="604"/>
      <c r="F570" s="653"/>
      <c r="H570" s="654"/>
      <c r="I570" s="655"/>
      <c r="J570" s="655"/>
      <c r="K570" s="656"/>
      <c r="M570" s="657"/>
      <c r="O570" s="658"/>
      <c r="P570" s="658"/>
      <c r="Q570" s="656"/>
      <c r="R570" s="604"/>
      <c r="S570" s="781"/>
    </row>
    <row r="571" spans="1:19" s="603" customFormat="1" hidden="1" x14ac:dyDescent="0.25">
      <c r="A571" s="604"/>
      <c r="F571" s="653"/>
      <c r="H571" s="654"/>
      <c r="I571" s="655"/>
      <c r="J571" s="655"/>
      <c r="K571" s="656"/>
      <c r="M571" s="657"/>
      <c r="O571" s="658"/>
      <c r="P571" s="658"/>
      <c r="Q571" s="656"/>
      <c r="R571" s="604"/>
      <c r="S571" s="781"/>
    </row>
    <row r="572" spans="1:19" s="603" customFormat="1" hidden="1" x14ac:dyDescent="0.25">
      <c r="A572" s="604"/>
      <c r="F572" s="653"/>
      <c r="H572" s="654"/>
      <c r="I572" s="655"/>
      <c r="J572" s="655"/>
      <c r="K572" s="656"/>
      <c r="M572" s="657"/>
      <c r="O572" s="658"/>
      <c r="P572" s="658"/>
      <c r="Q572" s="656"/>
      <c r="R572" s="604"/>
      <c r="S572" s="781"/>
    </row>
    <row r="573" spans="1:19" s="603" customFormat="1" hidden="1" x14ac:dyDescent="0.25">
      <c r="A573" s="604"/>
      <c r="F573" s="653"/>
      <c r="H573" s="654"/>
      <c r="I573" s="655"/>
      <c r="J573" s="655"/>
      <c r="K573" s="656"/>
      <c r="M573" s="657"/>
      <c r="O573" s="658"/>
      <c r="P573" s="658"/>
      <c r="Q573" s="656"/>
      <c r="R573" s="604"/>
      <c r="S573" s="781"/>
    </row>
    <row r="574" spans="1:19" s="603" customFormat="1" hidden="1" x14ac:dyDescent="0.25">
      <c r="A574" s="604"/>
      <c r="F574" s="653"/>
      <c r="H574" s="654"/>
      <c r="I574" s="655"/>
      <c r="J574" s="655"/>
      <c r="K574" s="656"/>
      <c r="M574" s="657"/>
      <c r="O574" s="658"/>
      <c r="P574" s="658"/>
      <c r="Q574" s="656"/>
      <c r="R574" s="604"/>
      <c r="S574" s="781"/>
    </row>
    <row r="575" spans="1:19" s="603" customFormat="1" hidden="1" x14ac:dyDescent="0.25">
      <c r="A575" s="604"/>
      <c r="F575" s="653"/>
      <c r="H575" s="654"/>
      <c r="I575" s="655"/>
      <c r="J575" s="655"/>
      <c r="K575" s="656"/>
      <c r="M575" s="657"/>
      <c r="O575" s="658"/>
      <c r="P575" s="658"/>
      <c r="Q575" s="656"/>
      <c r="R575" s="604"/>
      <c r="S575" s="781"/>
    </row>
    <row r="576" spans="1:19" s="603" customFormat="1" hidden="1" x14ac:dyDescent="0.25">
      <c r="A576" s="604"/>
      <c r="F576" s="653"/>
      <c r="H576" s="654"/>
      <c r="I576" s="655"/>
      <c r="J576" s="655"/>
      <c r="K576" s="656"/>
      <c r="M576" s="657"/>
      <c r="O576" s="658"/>
      <c r="P576" s="658"/>
      <c r="Q576" s="656"/>
      <c r="R576" s="604"/>
      <c r="S576" s="781"/>
    </row>
    <row r="577" spans="1:19" s="603" customFormat="1" hidden="1" x14ac:dyDescent="0.25">
      <c r="A577" s="604"/>
      <c r="F577" s="653"/>
      <c r="H577" s="654"/>
      <c r="I577" s="655"/>
      <c r="J577" s="655"/>
      <c r="K577" s="656"/>
      <c r="M577" s="657"/>
      <c r="O577" s="658"/>
      <c r="P577" s="658"/>
      <c r="Q577" s="656"/>
      <c r="R577" s="604"/>
      <c r="S577" s="781"/>
    </row>
    <row r="578" spans="1:19" s="603" customFormat="1" hidden="1" x14ac:dyDescent="0.25">
      <c r="A578" s="604"/>
      <c r="F578" s="653"/>
      <c r="H578" s="654"/>
      <c r="I578" s="655"/>
      <c r="J578" s="655"/>
      <c r="K578" s="656"/>
      <c r="M578" s="657"/>
      <c r="O578" s="658"/>
      <c r="P578" s="658"/>
      <c r="Q578" s="656"/>
      <c r="R578" s="604"/>
      <c r="S578" s="781"/>
    </row>
    <row r="579" spans="1:19" s="603" customFormat="1" hidden="1" x14ac:dyDescent="0.25">
      <c r="A579" s="604"/>
      <c r="F579" s="653"/>
      <c r="H579" s="654"/>
      <c r="I579" s="655"/>
      <c r="J579" s="655"/>
      <c r="K579" s="656"/>
      <c r="M579" s="657"/>
      <c r="O579" s="658"/>
      <c r="P579" s="658"/>
      <c r="Q579" s="656"/>
      <c r="R579" s="604"/>
      <c r="S579" s="781"/>
    </row>
    <row r="580" spans="1:19" s="603" customFormat="1" hidden="1" x14ac:dyDescent="0.25">
      <c r="A580" s="604"/>
      <c r="F580" s="653"/>
      <c r="H580" s="654"/>
      <c r="I580" s="655"/>
      <c r="J580" s="655"/>
      <c r="K580" s="656"/>
      <c r="M580" s="657"/>
      <c r="O580" s="658"/>
      <c r="P580" s="658"/>
      <c r="Q580" s="656"/>
      <c r="R580" s="604"/>
      <c r="S580" s="781"/>
    </row>
    <row r="581" spans="1:19" s="603" customFormat="1" hidden="1" x14ac:dyDescent="0.25">
      <c r="A581" s="604"/>
      <c r="F581" s="653"/>
      <c r="H581" s="654"/>
      <c r="I581" s="655"/>
      <c r="J581" s="655"/>
      <c r="K581" s="656"/>
      <c r="M581" s="657"/>
      <c r="O581" s="658"/>
      <c r="P581" s="658"/>
      <c r="Q581" s="656"/>
      <c r="R581" s="604"/>
      <c r="S581" s="781"/>
    </row>
    <row r="582" spans="1:19" s="603" customFormat="1" hidden="1" x14ac:dyDescent="0.25">
      <c r="A582" s="604"/>
      <c r="F582" s="653"/>
      <c r="H582" s="654"/>
      <c r="I582" s="655"/>
      <c r="J582" s="655"/>
      <c r="K582" s="656"/>
      <c r="M582" s="657"/>
      <c r="O582" s="658"/>
      <c r="P582" s="658"/>
      <c r="Q582" s="656"/>
      <c r="R582" s="604"/>
      <c r="S582" s="781"/>
    </row>
    <row r="583" spans="1:19" s="603" customFormat="1" hidden="1" x14ac:dyDescent="0.25">
      <c r="A583" s="604"/>
      <c r="F583" s="653"/>
      <c r="H583" s="654"/>
      <c r="I583" s="655"/>
      <c r="J583" s="655"/>
      <c r="K583" s="656"/>
      <c r="M583" s="657"/>
      <c r="O583" s="658"/>
      <c r="P583" s="658"/>
      <c r="Q583" s="656"/>
      <c r="R583" s="604"/>
      <c r="S583" s="781"/>
    </row>
    <row r="584" spans="1:19" s="603" customFormat="1" hidden="1" x14ac:dyDescent="0.25">
      <c r="A584" s="604"/>
      <c r="F584" s="653"/>
      <c r="H584" s="654"/>
      <c r="I584" s="655"/>
      <c r="J584" s="655"/>
      <c r="K584" s="656"/>
      <c r="M584" s="657"/>
      <c r="O584" s="658"/>
      <c r="P584" s="658"/>
      <c r="Q584" s="656"/>
      <c r="R584" s="604"/>
      <c r="S584" s="781"/>
    </row>
    <row r="585" spans="1:19" s="603" customFormat="1" hidden="1" x14ac:dyDescent="0.25">
      <c r="A585" s="604"/>
      <c r="F585" s="653"/>
      <c r="H585" s="654"/>
      <c r="I585" s="655"/>
      <c r="J585" s="655"/>
      <c r="K585" s="656"/>
      <c r="M585" s="657"/>
      <c r="O585" s="658"/>
      <c r="P585" s="658"/>
      <c r="Q585" s="656"/>
      <c r="R585" s="604"/>
      <c r="S585" s="781"/>
    </row>
    <row r="586" spans="1:19" s="603" customFormat="1" hidden="1" x14ac:dyDescent="0.25">
      <c r="A586" s="604"/>
      <c r="F586" s="653"/>
      <c r="H586" s="654"/>
      <c r="I586" s="655"/>
      <c r="J586" s="655"/>
      <c r="K586" s="656"/>
      <c r="M586" s="657"/>
      <c r="O586" s="658"/>
      <c r="P586" s="658"/>
      <c r="Q586" s="656"/>
      <c r="R586" s="604"/>
      <c r="S586" s="781"/>
    </row>
    <row r="587" spans="1:19" s="603" customFormat="1" hidden="1" x14ac:dyDescent="0.25">
      <c r="A587" s="604"/>
      <c r="F587" s="653"/>
      <c r="H587" s="654"/>
      <c r="I587" s="655"/>
      <c r="J587" s="655"/>
      <c r="K587" s="656"/>
      <c r="M587" s="657"/>
      <c r="O587" s="658"/>
      <c r="P587" s="658"/>
      <c r="Q587" s="656"/>
      <c r="R587" s="604"/>
      <c r="S587" s="781"/>
    </row>
    <row r="588" spans="1:19" s="603" customFormat="1" hidden="1" x14ac:dyDescent="0.25">
      <c r="A588" s="604"/>
      <c r="F588" s="653"/>
      <c r="H588" s="654"/>
      <c r="I588" s="655"/>
      <c r="J588" s="655"/>
      <c r="K588" s="656"/>
      <c r="M588" s="657"/>
      <c r="O588" s="658"/>
      <c r="P588" s="658"/>
      <c r="Q588" s="656"/>
      <c r="R588" s="604"/>
      <c r="S588" s="781"/>
    </row>
    <row r="589" spans="1:19" s="603" customFormat="1" hidden="1" x14ac:dyDescent="0.25">
      <c r="A589" s="604"/>
      <c r="F589" s="653"/>
      <c r="H589" s="654"/>
      <c r="I589" s="655"/>
      <c r="J589" s="655"/>
      <c r="K589" s="656"/>
      <c r="M589" s="657"/>
      <c r="O589" s="658"/>
      <c r="P589" s="658"/>
      <c r="Q589" s="656"/>
      <c r="R589" s="604"/>
      <c r="S589" s="781"/>
    </row>
    <row r="590" spans="1:19" s="603" customFormat="1" hidden="1" x14ac:dyDescent="0.25">
      <c r="A590" s="604"/>
      <c r="F590" s="653"/>
      <c r="H590" s="654"/>
      <c r="I590" s="655"/>
      <c r="J590" s="655"/>
      <c r="K590" s="656"/>
      <c r="M590" s="657"/>
      <c r="O590" s="658"/>
      <c r="P590" s="658"/>
      <c r="Q590" s="656"/>
      <c r="R590" s="604"/>
      <c r="S590" s="781"/>
    </row>
    <row r="591" spans="1:19" s="603" customFormat="1" hidden="1" x14ac:dyDescent="0.25">
      <c r="A591" s="604"/>
      <c r="F591" s="653"/>
      <c r="H591" s="654"/>
      <c r="I591" s="655"/>
      <c r="J591" s="655"/>
      <c r="K591" s="656"/>
      <c r="M591" s="657"/>
      <c r="O591" s="658"/>
      <c r="P591" s="658"/>
      <c r="Q591" s="656"/>
      <c r="R591" s="604"/>
      <c r="S591" s="781"/>
    </row>
    <row r="592" spans="1:19" s="603" customFormat="1" hidden="1" x14ac:dyDescent="0.25">
      <c r="A592" s="604"/>
      <c r="F592" s="653"/>
      <c r="H592" s="654"/>
      <c r="I592" s="655"/>
      <c r="J592" s="655"/>
      <c r="K592" s="656"/>
      <c r="M592" s="657"/>
      <c r="O592" s="658"/>
      <c r="P592" s="658"/>
      <c r="Q592" s="656"/>
      <c r="R592" s="604"/>
      <c r="S592" s="781"/>
    </row>
    <row r="593" spans="1:19" s="603" customFormat="1" hidden="1" x14ac:dyDescent="0.25">
      <c r="A593" s="604"/>
      <c r="F593" s="653"/>
      <c r="H593" s="654"/>
      <c r="I593" s="655"/>
      <c r="J593" s="655"/>
      <c r="K593" s="656"/>
      <c r="M593" s="657"/>
      <c r="O593" s="658"/>
      <c r="P593" s="658"/>
      <c r="Q593" s="656"/>
      <c r="R593" s="604"/>
      <c r="S593" s="781"/>
    </row>
    <row r="594" spans="1:19" s="603" customFormat="1" hidden="1" x14ac:dyDescent="0.25">
      <c r="A594" s="604"/>
      <c r="F594" s="653"/>
      <c r="H594" s="654"/>
      <c r="I594" s="655"/>
      <c r="J594" s="655"/>
      <c r="K594" s="656"/>
      <c r="M594" s="657"/>
      <c r="O594" s="658"/>
      <c r="P594" s="658"/>
      <c r="Q594" s="656"/>
      <c r="R594" s="604"/>
      <c r="S594" s="781"/>
    </row>
    <row r="595" spans="1:19" s="603" customFormat="1" hidden="1" x14ac:dyDescent="0.25">
      <c r="A595" s="604"/>
      <c r="F595" s="653"/>
      <c r="H595" s="654"/>
      <c r="I595" s="655"/>
      <c r="J595" s="655"/>
      <c r="K595" s="656"/>
      <c r="M595" s="657"/>
      <c r="O595" s="658"/>
      <c r="P595" s="658"/>
      <c r="Q595" s="656"/>
      <c r="R595" s="604"/>
      <c r="S595" s="781"/>
    </row>
    <row r="596" spans="1:19" s="603" customFormat="1" hidden="1" x14ac:dyDescent="0.25">
      <c r="A596" s="604"/>
      <c r="F596" s="653"/>
      <c r="H596" s="654"/>
      <c r="I596" s="655"/>
      <c r="J596" s="655"/>
      <c r="K596" s="656"/>
      <c r="M596" s="657"/>
      <c r="O596" s="658"/>
      <c r="P596" s="658"/>
      <c r="Q596" s="656"/>
      <c r="R596" s="604"/>
      <c r="S596" s="781"/>
    </row>
    <row r="597" spans="1:19" s="603" customFormat="1" hidden="1" x14ac:dyDescent="0.25">
      <c r="A597" s="604"/>
      <c r="F597" s="653"/>
      <c r="H597" s="654"/>
      <c r="I597" s="655"/>
      <c r="J597" s="655"/>
      <c r="K597" s="656"/>
      <c r="M597" s="657"/>
      <c r="O597" s="658"/>
      <c r="P597" s="658"/>
      <c r="Q597" s="656"/>
      <c r="R597" s="604"/>
      <c r="S597" s="781"/>
    </row>
    <row r="598" spans="1:19" s="603" customFormat="1" hidden="1" x14ac:dyDescent="0.25">
      <c r="A598" s="604"/>
      <c r="F598" s="653"/>
      <c r="H598" s="654"/>
      <c r="I598" s="655"/>
      <c r="J598" s="655"/>
      <c r="K598" s="656"/>
      <c r="M598" s="657"/>
      <c r="O598" s="658"/>
      <c r="P598" s="658"/>
      <c r="Q598" s="656"/>
      <c r="R598" s="604"/>
      <c r="S598" s="781"/>
    </row>
    <row r="599" spans="1:19" s="603" customFormat="1" hidden="1" x14ac:dyDescent="0.25">
      <c r="A599" s="604"/>
      <c r="F599" s="653"/>
      <c r="H599" s="654"/>
      <c r="I599" s="655"/>
      <c r="J599" s="655"/>
      <c r="K599" s="656"/>
      <c r="M599" s="657"/>
      <c r="O599" s="658"/>
      <c r="P599" s="658"/>
      <c r="Q599" s="656"/>
      <c r="R599" s="604"/>
      <c r="S599" s="781"/>
    </row>
    <row r="600" spans="1:19" s="603" customFormat="1" hidden="1" x14ac:dyDescent="0.25">
      <c r="A600" s="604"/>
      <c r="F600" s="653"/>
      <c r="H600" s="654"/>
      <c r="I600" s="655"/>
      <c r="J600" s="655"/>
      <c r="K600" s="656"/>
      <c r="M600" s="657"/>
      <c r="O600" s="658"/>
      <c r="P600" s="658"/>
      <c r="Q600" s="656"/>
      <c r="R600" s="604"/>
      <c r="S600" s="781"/>
    </row>
    <row r="601" spans="1:19" s="603" customFormat="1" hidden="1" x14ac:dyDescent="0.25">
      <c r="A601" s="604"/>
      <c r="F601" s="653"/>
      <c r="H601" s="654"/>
      <c r="I601" s="655"/>
      <c r="J601" s="655"/>
      <c r="K601" s="656"/>
      <c r="M601" s="657"/>
      <c r="O601" s="658"/>
      <c r="P601" s="658"/>
      <c r="Q601" s="656"/>
      <c r="R601" s="604"/>
      <c r="S601" s="781"/>
    </row>
    <row r="602" spans="1:19" s="603" customFormat="1" hidden="1" x14ac:dyDescent="0.25">
      <c r="A602" s="604"/>
      <c r="F602" s="653"/>
      <c r="H602" s="654"/>
      <c r="I602" s="655"/>
      <c r="J602" s="655"/>
      <c r="K602" s="656"/>
      <c r="M602" s="657"/>
      <c r="O602" s="658"/>
      <c r="P602" s="658"/>
      <c r="Q602" s="656"/>
      <c r="R602" s="604"/>
      <c r="S602" s="781"/>
    </row>
    <row r="603" spans="1:19" s="603" customFormat="1" hidden="1" x14ac:dyDescent="0.25">
      <c r="A603" s="604"/>
      <c r="F603" s="653"/>
      <c r="H603" s="654"/>
      <c r="I603" s="655"/>
      <c r="J603" s="655"/>
      <c r="K603" s="656"/>
      <c r="M603" s="657"/>
      <c r="O603" s="658"/>
      <c r="P603" s="658"/>
      <c r="Q603" s="656"/>
      <c r="R603" s="604"/>
      <c r="S603" s="781"/>
    </row>
    <row r="604" spans="1:19" s="603" customFormat="1" hidden="1" x14ac:dyDescent="0.25">
      <c r="A604" s="604"/>
      <c r="F604" s="653"/>
      <c r="H604" s="654"/>
      <c r="I604" s="655"/>
      <c r="J604" s="655"/>
      <c r="K604" s="656"/>
      <c r="M604" s="657"/>
      <c r="O604" s="658"/>
      <c r="P604" s="658"/>
      <c r="Q604" s="656"/>
      <c r="R604" s="604"/>
      <c r="S604" s="781"/>
    </row>
    <row r="605" spans="1:19" s="603" customFormat="1" hidden="1" x14ac:dyDescent="0.25">
      <c r="A605" s="604"/>
      <c r="F605" s="653"/>
      <c r="H605" s="654"/>
      <c r="I605" s="655"/>
      <c r="J605" s="655"/>
      <c r="K605" s="656"/>
      <c r="M605" s="657"/>
      <c r="O605" s="658"/>
      <c r="P605" s="658"/>
      <c r="Q605" s="656"/>
      <c r="R605" s="604"/>
      <c r="S605" s="781"/>
    </row>
    <row r="606" spans="1:19" s="603" customFormat="1" hidden="1" x14ac:dyDescent="0.25">
      <c r="A606" s="604"/>
      <c r="F606" s="653"/>
      <c r="H606" s="654"/>
      <c r="I606" s="655"/>
      <c r="J606" s="655"/>
      <c r="K606" s="656"/>
      <c r="M606" s="657"/>
      <c r="O606" s="658"/>
      <c r="P606" s="658"/>
      <c r="Q606" s="656"/>
      <c r="R606" s="604"/>
      <c r="S606" s="781"/>
    </row>
    <row r="607" spans="1:19" s="603" customFormat="1" hidden="1" x14ac:dyDescent="0.25">
      <c r="A607" s="604"/>
      <c r="F607" s="653"/>
      <c r="H607" s="654"/>
      <c r="I607" s="655"/>
      <c r="J607" s="655"/>
      <c r="K607" s="656"/>
      <c r="M607" s="657"/>
      <c r="O607" s="658"/>
      <c r="P607" s="658"/>
      <c r="Q607" s="656"/>
      <c r="R607" s="604"/>
      <c r="S607" s="781"/>
    </row>
    <row r="608" spans="1:19" s="603" customFormat="1" hidden="1" x14ac:dyDescent="0.25">
      <c r="A608" s="604"/>
      <c r="F608" s="653"/>
      <c r="H608" s="654"/>
      <c r="I608" s="655"/>
      <c r="J608" s="655"/>
      <c r="K608" s="656"/>
      <c r="M608" s="657"/>
      <c r="O608" s="658"/>
      <c r="P608" s="658"/>
      <c r="Q608" s="656"/>
      <c r="R608" s="604"/>
      <c r="S608" s="781"/>
    </row>
    <row r="609" spans="1:19" s="603" customFormat="1" hidden="1" x14ac:dyDescent="0.25">
      <c r="A609" s="604"/>
      <c r="F609" s="653"/>
      <c r="H609" s="654"/>
      <c r="I609" s="655"/>
      <c r="J609" s="655"/>
      <c r="K609" s="656"/>
      <c r="M609" s="657"/>
      <c r="O609" s="658"/>
      <c r="P609" s="658"/>
      <c r="Q609" s="656"/>
      <c r="R609" s="604"/>
      <c r="S609" s="781"/>
    </row>
    <row r="610" spans="1:19" s="603" customFormat="1" hidden="1" x14ac:dyDescent="0.25">
      <c r="A610" s="604"/>
      <c r="F610" s="653"/>
      <c r="H610" s="654"/>
      <c r="I610" s="655"/>
      <c r="J610" s="655"/>
      <c r="K610" s="656"/>
      <c r="M610" s="657"/>
      <c r="O610" s="658"/>
      <c r="P610" s="658"/>
      <c r="Q610" s="656"/>
      <c r="R610" s="604"/>
      <c r="S610" s="781"/>
    </row>
    <row r="611" spans="1:19" s="603" customFormat="1" hidden="1" x14ac:dyDescent="0.25">
      <c r="A611" s="604"/>
      <c r="F611" s="653"/>
      <c r="H611" s="654"/>
      <c r="I611" s="655"/>
      <c r="J611" s="655"/>
      <c r="K611" s="656"/>
      <c r="M611" s="657"/>
      <c r="O611" s="658"/>
      <c r="P611" s="658"/>
      <c r="Q611" s="656"/>
      <c r="R611" s="604"/>
      <c r="S611" s="781"/>
    </row>
    <row r="612" spans="1:19" s="603" customFormat="1" hidden="1" x14ac:dyDescent="0.25">
      <c r="A612" s="604"/>
      <c r="F612" s="653"/>
      <c r="H612" s="654"/>
      <c r="I612" s="655"/>
      <c r="J612" s="655"/>
      <c r="K612" s="656"/>
      <c r="M612" s="657"/>
      <c r="O612" s="658"/>
      <c r="P612" s="658"/>
      <c r="Q612" s="656"/>
      <c r="R612" s="604"/>
      <c r="S612" s="781"/>
    </row>
    <row r="613" spans="1:19" s="603" customFormat="1" hidden="1" x14ac:dyDescent="0.25">
      <c r="A613" s="604"/>
      <c r="F613" s="653"/>
      <c r="H613" s="654"/>
      <c r="I613" s="655"/>
      <c r="J613" s="655"/>
      <c r="K613" s="656"/>
      <c r="M613" s="657"/>
      <c r="O613" s="658"/>
      <c r="P613" s="658"/>
      <c r="Q613" s="656"/>
      <c r="R613" s="604"/>
      <c r="S613" s="781"/>
    </row>
    <row r="614" spans="1:19" s="603" customFormat="1" hidden="1" x14ac:dyDescent="0.25">
      <c r="A614" s="604"/>
      <c r="F614" s="653"/>
      <c r="H614" s="654"/>
      <c r="I614" s="655"/>
      <c r="J614" s="655"/>
      <c r="K614" s="656"/>
      <c r="M614" s="657"/>
      <c r="O614" s="658"/>
      <c r="P614" s="658"/>
      <c r="Q614" s="656"/>
      <c r="R614" s="604"/>
      <c r="S614" s="781"/>
    </row>
    <row r="615" spans="1:19" s="603" customFormat="1" hidden="1" x14ac:dyDescent="0.25">
      <c r="A615" s="604"/>
      <c r="F615" s="653"/>
      <c r="H615" s="654"/>
      <c r="I615" s="655"/>
      <c r="J615" s="655"/>
      <c r="K615" s="656"/>
      <c r="M615" s="657"/>
      <c r="O615" s="658"/>
      <c r="P615" s="658"/>
      <c r="Q615" s="656"/>
      <c r="R615" s="604"/>
      <c r="S615" s="781"/>
    </row>
    <row r="616" spans="1:19" s="603" customFormat="1" hidden="1" x14ac:dyDescent="0.25">
      <c r="A616" s="604"/>
      <c r="F616" s="653"/>
      <c r="H616" s="654"/>
      <c r="I616" s="655"/>
      <c r="J616" s="655"/>
      <c r="K616" s="656"/>
      <c r="M616" s="657"/>
      <c r="O616" s="658"/>
      <c r="P616" s="658"/>
      <c r="Q616" s="656"/>
      <c r="R616" s="604"/>
      <c r="S616" s="781"/>
    </row>
    <row r="617" spans="1:19" s="603" customFormat="1" hidden="1" x14ac:dyDescent="0.25">
      <c r="A617" s="604"/>
      <c r="F617" s="653"/>
      <c r="H617" s="654"/>
      <c r="I617" s="655"/>
      <c r="J617" s="655"/>
      <c r="K617" s="656"/>
      <c r="M617" s="657"/>
      <c r="O617" s="658"/>
      <c r="P617" s="658"/>
      <c r="Q617" s="656"/>
      <c r="R617" s="604"/>
      <c r="S617" s="781"/>
    </row>
    <row r="618" spans="1:19" s="603" customFormat="1" hidden="1" x14ac:dyDescent="0.25">
      <c r="A618" s="604"/>
      <c r="F618" s="653"/>
      <c r="H618" s="654"/>
      <c r="I618" s="655"/>
      <c r="J618" s="655"/>
      <c r="K618" s="656"/>
      <c r="M618" s="657"/>
      <c r="O618" s="658"/>
      <c r="P618" s="658"/>
      <c r="Q618" s="656"/>
      <c r="R618" s="604"/>
      <c r="S618" s="781"/>
    </row>
    <row r="619" spans="1:19" s="603" customFormat="1" hidden="1" x14ac:dyDescent="0.25">
      <c r="A619" s="604"/>
      <c r="F619" s="653"/>
      <c r="H619" s="654"/>
      <c r="I619" s="655"/>
      <c r="J619" s="655"/>
      <c r="K619" s="656"/>
      <c r="M619" s="657"/>
      <c r="O619" s="658"/>
      <c r="P619" s="658"/>
      <c r="Q619" s="656"/>
      <c r="R619" s="604"/>
      <c r="S619" s="781"/>
    </row>
    <row r="620" spans="1:19" s="603" customFormat="1" hidden="1" x14ac:dyDescent="0.25">
      <c r="A620" s="604"/>
      <c r="F620" s="653"/>
      <c r="H620" s="654"/>
      <c r="I620" s="655"/>
      <c r="J620" s="655"/>
      <c r="K620" s="656"/>
      <c r="M620" s="657"/>
      <c r="O620" s="658"/>
      <c r="P620" s="658"/>
      <c r="Q620" s="656"/>
      <c r="R620" s="604"/>
      <c r="S620" s="781"/>
    </row>
    <row r="621" spans="1:19" s="603" customFormat="1" hidden="1" x14ac:dyDescent="0.25">
      <c r="A621" s="604"/>
      <c r="F621" s="653"/>
      <c r="H621" s="654"/>
      <c r="I621" s="655"/>
      <c r="J621" s="655"/>
      <c r="K621" s="656"/>
      <c r="M621" s="657"/>
      <c r="O621" s="658"/>
      <c r="P621" s="658"/>
      <c r="Q621" s="656"/>
      <c r="R621" s="604"/>
      <c r="S621" s="781"/>
    </row>
    <row r="622" spans="1:19" s="603" customFormat="1" hidden="1" x14ac:dyDescent="0.25">
      <c r="A622" s="604"/>
      <c r="F622" s="653"/>
      <c r="H622" s="654"/>
      <c r="I622" s="655"/>
      <c r="J622" s="655"/>
      <c r="K622" s="656"/>
      <c r="M622" s="657"/>
      <c r="O622" s="658"/>
      <c r="P622" s="658"/>
      <c r="Q622" s="656"/>
      <c r="R622" s="604"/>
      <c r="S622" s="781"/>
    </row>
    <row r="623" spans="1:19" s="603" customFormat="1" hidden="1" x14ac:dyDescent="0.25">
      <c r="A623" s="604"/>
      <c r="F623" s="653"/>
      <c r="H623" s="654"/>
      <c r="I623" s="655"/>
      <c r="J623" s="655"/>
      <c r="K623" s="656"/>
      <c r="M623" s="657"/>
      <c r="O623" s="658"/>
      <c r="P623" s="658"/>
      <c r="Q623" s="656"/>
      <c r="R623" s="604"/>
      <c r="S623" s="781"/>
    </row>
    <row r="624" spans="1:19" s="603" customFormat="1" hidden="1" x14ac:dyDescent="0.25">
      <c r="A624" s="604"/>
      <c r="F624" s="653"/>
      <c r="H624" s="654"/>
      <c r="I624" s="655"/>
      <c r="J624" s="655"/>
      <c r="K624" s="656"/>
      <c r="M624" s="657"/>
      <c r="O624" s="658"/>
      <c r="P624" s="658"/>
      <c r="Q624" s="656"/>
      <c r="R624" s="604"/>
      <c r="S624" s="781"/>
    </row>
    <row r="625" spans="1:19" s="603" customFormat="1" hidden="1" x14ac:dyDescent="0.25">
      <c r="A625" s="604"/>
      <c r="F625" s="653"/>
      <c r="H625" s="654"/>
      <c r="I625" s="655"/>
      <c r="J625" s="655"/>
      <c r="K625" s="656"/>
      <c r="M625" s="657"/>
      <c r="O625" s="658"/>
      <c r="P625" s="658"/>
      <c r="Q625" s="656"/>
      <c r="R625" s="604"/>
      <c r="S625" s="781"/>
    </row>
    <row r="626" spans="1:19" s="603" customFormat="1" hidden="1" x14ac:dyDescent="0.25">
      <c r="A626" s="604"/>
      <c r="F626" s="653"/>
      <c r="H626" s="654"/>
      <c r="I626" s="655"/>
      <c r="J626" s="655"/>
      <c r="K626" s="656"/>
      <c r="M626" s="657"/>
      <c r="O626" s="658"/>
      <c r="P626" s="658"/>
      <c r="Q626" s="656"/>
      <c r="R626" s="604"/>
      <c r="S626" s="781"/>
    </row>
    <row r="627" spans="1:19" s="603" customFormat="1" hidden="1" x14ac:dyDescent="0.25">
      <c r="A627" s="604"/>
      <c r="F627" s="653"/>
      <c r="H627" s="654"/>
      <c r="I627" s="655"/>
      <c r="J627" s="655"/>
      <c r="K627" s="656"/>
      <c r="M627" s="657"/>
      <c r="O627" s="658"/>
      <c r="P627" s="658"/>
      <c r="Q627" s="656"/>
      <c r="R627" s="604"/>
      <c r="S627" s="781"/>
    </row>
    <row r="628" spans="1:19" s="603" customFormat="1" hidden="1" x14ac:dyDescent="0.25">
      <c r="A628" s="604"/>
      <c r="F628" s="653"/>
      <c r="H628" s="654"/>
      <c r="I628" s="655"/>
      <c r="J628" s="655"/>
      <c r="K628" s="656"/>
      <c r="M628" s="657"/>
      <c r="O628" s="658"/>
      <c r="P628" s="658"/>
      <c r="Q628" s="656"/>
      <c r="R628" s="604"/>
      <c r="S628" s="781"/>
    </row>
    <row r="629" spans="1:19" s="603" customFormat="1" hidden="1" x14ac:dyDescent="0.25">
      <c r="A629" s="604"/>
      <c r="F629" s="653"/>
      <c r="H629" s="654"/>
      <c r="I629" s="655"/>
      <c r="J629" s="655"/>
      <c r="K629" s="656"/>
      <c r="M629" s="657"/>
      <c r="O629" s="658"/>
      <c r="P629" s="658"/>
      <c r="Q629" s="656"/>
      <c r="R629" s="604"/>
      <c r="S629" s="781"/>
    </row>
    <row r="630" spans="1:19" s="603" customFormat="1" hidden="1" x14ac:dyDescent="0.25">
      <c r="A630" s="604"/>
      <c r="F630" s="653"/>
      <c r="H630" s="654"/>
      <c r="I630" s="655"/>
      <c r="J630" s="655"/>
      <c r="K630" s="656"/>
      <c r="M630" s="657"/>
      <c r="O630" s="658"/>
      <c r="P630" s="658"/>
      <c r="Q630" s="656"/>
      <c r="R630" s="604"/>
      <c r="S630" s="781"/>
    </row>
    <row r="631" spans="1:19" s="603" customFormat="1" hidden="1" x14ac:dyDescent="0.25">
      <c r="A631" s="604"/>
      <c r="F631" s="653"/>
      <c r="H631" s="654"/>
      <c r="I631" s="655"/>
      <c r="J631" s="655"/>
      <c r="K631" s="656"/>
      <c r="M631" s="657"/>
      <c r="O631" s="658"/>
      <c r="P631" s="658"/>
      <c r="Q631" s="656"/>
      <c r="R631" s="604"/>
      <c r="S631" s="781"/>
    </row>
    <row r="632" spans="1:19" s="603" customFormat="1" hidden="1" x14ac:dyDescent="0.25">
      <c r="A632" s="604"/>
      <c r="F632" s="653"/>
      <c r="H632" s="654"/>
      <c r="I632" s="655"/>
      <c r="J632" s="655"/>
      <c r="K632" s="656"/>
      <c r="M632" s="657"/>
      <c r="O632" s="658"/>
      <c r="P632" s="658"/>
      <c r="Q632" s="656"/>
      <c r="R632" s="604"/>
      <c r="S632" s="781"/>
    </row>
    <row r="633" spans="1:19" s="603" customFormat="1" hidden="1" x14ac:dyDescent="0.25">
      <c r="A633" s="604"/>
      <c r="F633" s="653"/>
      <c r="H633" s="654"/>
      <c r="I633" s="655"/>
      <c r="J633" s="655"/>
      <c r="K633" s="656"/>
      <c r="M633" s="657"/>
      <c r="O633" s="658"/>
      <c r="P633" s="658"/>
      <c r="Q633" s="656"/>
      <c r="R633" s="604"/>
      <c r="S633" s="781"/>
    </row>
    <row r="634" spans="1:19" s="603" customFormat="1" hidden="1" x14ac:dyDescent="0.25">
      <c r="A634" s="604"/>
      <c r="F634" s="653"/>
      <c r="H634" s="654"/>
      <c r="I634" s="655"/>
      <c r="J634" s="655"/>
      <c r="K634" s="656"/>
      <c r="M634" s="657"/>
      <c r="O634" s="658"/>
      <c r="P634" s="658"/>
      <c r="Q634" s="656"/>
      <c r="R634" s="604"/>
      <c r="S634" s="781"/>
    </row>
    <row r="635" spans="1:19" s="603" customFormat="1" hidden="1" x14ac:dyDescent="0.25">
      <c r="A635" s="604"/>
      <c r="F635" s="653"/>
      <c r="H635" s="654"/>
      <c r="I635" s="655"/>
      <c r="J635" s="655"/>
      <c r="K635" s="656"/>
      <c r="M635" s="657"/>
      <c r="O635" s="658"/>
      <c r="P635" s="658"/>
      <c r="Q635" s="656"/>
      <c r="R635" s="604"/>
      <c r="S635" s="781"/>
    </row>
    <row r="636" spans="1:19" s="603" customFormat="1" hidden="1" x14ac:dyDescent="0.25">
      <c r="A636" s="604"/>
      <c r="F636" s="653"/>
      <c r="H636" s="654"/>
      <c r="I636" s="655"/>
      <c r="J636" s="655"/>
      <c r="K636" s="656"/>
      <c r="M636" s="657"/>
      <c r="O636" s="658"/>
      <c r="P636" s="658"/>
      <c r="Q636" s="656"/>
      <c r="R636" s="604"/>
      <c r="S636" s="781"/>
    </row>
    <row r="637" spans="1:19" s="603" customFormat="1" hidden="1" x14ac:dyDescent="0.25">
      <c r="A637" s="604"/>
      <c r="F637" s="653"/>
      <c r="H637" s="654"/>
      <c r="I637" s="655"/>
      <c r="J637" s="655"/>
      <c r="K637" s="656"/>
      <c r="M637" s="657"/>
      <c r="O637" s="658"/>
      <c r="P637" s="658"/>
      <c r="Q637" s="656"/>
      <c r="R637" s="604"/>
      <c r="S637" s="781"/>
    </row>
    <row r="638" spans="1:19" s="603" customFormat="1" hidden="1" x14ac:dyDescent="0.25">
      <c r="A638" s="604"/>
      <c r="F638" s="653"/>
      <c r="H638" s="654"/>
      <c r="I638" s="655"/>
      <c r="J638" s="655"/>
      <c r="K638" s="656"/>
      <c r="M638" s="657"/>
      <c r="O638" s="658"/>
      <c r="P638" s="658"/>
      <c r="Q638" s="656"/>
      <c r="R638" s="604"/>
      <c r="S638" s="781"/>
    </row>
    <row r="639" spans="1:19" s="603" customFormat="1" hidden="1" x14ac:dyDescent="0.25">
      <c r="A639" s="604"/>
      <c r="F639" s="653"/>
      <c r="H639" s="654"/>
      <c r="I639" s="655"/>
      <c r="J639" s="655"/>
      <c r="K639" s="656"/>
      <c r="M639" s="657"/>
      <c r="O639" s="658"/>
      <c r="P639" s="658"/>
      <c r="Q639" s="656"/>
      <c r="R639" s="604"/>
      <c r="S639" s="781"/>
    </row>
    <row r="640" spans="1:19" s="603" customFormat="1" hidden="1" x14ac:dyDescent="0.25">
      <c r="A640" s="604"/>
      <c r="F640" s="653"/>
      <c r="H640" s="654"/>
      <c r="I640" s="655"/>
      <c r="J640" s="655"/>
      <c r="K640" s="656"/>
      <c r="M640" s="657"/>
      <c r="O640" s="658"/>
      <c r="P640" s="658"/>
      <c r="Q640" s="656"/>
      <c r="R640" s="604"/>
      <c r="S640" s="781"/>
    </row>
    <row r="641" spans="1:19" s="603" customFormat="1" hidden="1" x14ac:dyDescent="0.25">
      <c r="A641" s="604"/>
      <c r="F641" s="653"/>
      <c r="H641" s="654"/>
      <c r="I641" s="655"/>
      <c r="J641" s="655"/>
      <c r="K641" s="656"/>
      <c r="M641" s="657"/>
      <c r="O641" s="658"/>
      <c r="P641" s="658"/>
      <c r="Q641" s="656"/>
      <c r="R641" s="604"/>
      <c r="S641" s="781"/>
    </row>
    <row r="642" spans="1:19" s="603" customFormat="1" hidden="1" x14ac:dyDescent="0.25">
      <c r="A642" s="604"/>
      <c r="F642" s="653"/>
      <c r="H642" s="654"/>
      <c r="I642" s="655"/>
      <c r="J642" s="655"/>
      <c r="K642" s="656"/>
      <c r="M642" s="657"/>
      <c r="O642" s="658"/>
      <c r="P642" s="658"/>
      <c r="Q642" s="656"/>
      <c r="R642" s="604"/>
      <c r="S642" s="781"/>
    </row>
    <row r="643" spans="1:19" s="603" customFormat="1" hidden="1" x14ac:dyDescent="0.25">
      <c r="A643" s="604"/>
      <c r="F643" s="653"/>
      <c r="H643" s="654"/>
      <c r="I643" s="655"/>
      <c r="J643" s="655"/>
      <c r="K643" s="656"/>
      <c r="M643" s="657"/>
      <c r="O643" s="658"/>
      <c r="P643" s="658"/>
      <c r="Q643" s="656"/>
      <c r="R643" s="604"/>
      <c r="S643" s="781"/>
    </row>
    <row r="644" spans="1:19" s="603" customFormat="1" hidden="1" x14ac:dyDescent="0.25">
      <c r="A644" s="604"/>
      <c r="F644" s="653"/>
      <c r="H644" s="654"/>
      <c r="I644" s="655"/>
      <c r="J644" s="655"/>
      <c r="K644" s="656"/>
      <c r="M644" s="657"/>
      <c r="O644" s="658"/>
      <c r="P644" s="658"/>
      <c r="Q644" s="656"/>
      <c r="R644" s="604"/>
      <c r="S644" s="781"/>
    </row>
    <row r="645" spans="1:19" s="603" customFormat="1" hidden="1" x14ac:dyDescent="0.25">
      <c r="A645" s="604"/>
      <c r="F645" s="653"/>
      <c r="H645" s="654"/>
      <c r="I645" s="655"/>
      <c r="J645" s="655"/>
      <c r="K645" s="656"/>
      <c r="M645" s="657"/>
      <c r="O645" s="658"/>
      <c r="P645" s="658"/>
      <c r="Q645" s="656"/>
      <c r="R645" s="604"/>
      <c r="S645" s="781"/>
    </row>
    <row r="646" spans="1:19" s="603" customFormat="1" hidden="1" x14ac:dyDescent="0.25">
      <c r="A646" s="604"/>
      <c r="F646" s="653"/>
      <c r="H646" s="654"/>
      <c r="I646" s="655"/>
      <c r="J646" s="655"/>
      <c r="K646" s="656"/>
      <c r="M646" s="657"/>
      <c r="O646" s="658"/>
      <c r="P646" s="658"/>
      <c r="Q646" s="656"/>
      <c r="R646" s="604"/>
      <c r="S646" s="781"/>
    </row>
    <row r="647" spans="1:19" s="603" customFormat="1" hidden="1" x14ac:dyDescent="0.25">
      <c r="A647" s="604"/>
      <c r="F647" s="653"/>
      <c r="H647" s="654"/>
      <c r="I647" s="655"/>
      <c r="J647" s="655"/>
      <c r="K647" s="656"/>
      <c r="M647" s="657"/>
      <c r="O647" s="658"/>
      <c r="P647" s="658"/>
      <c r="Q647" s="656"/>
      <c r="R647" s="604"/>
      <c r="S647" s="781"/>
    </row>
    <row r="648" spans="1:19" s="603" customFormat="1" hidden="1" x14ac:dyDescent="0.25">
      <c r="A648" s="604"/>
      <c r="F648" s="653"/>
      <c r="H648" s="654"/>
      <c r="I648" s="655"/>
      <c r="J648" s="655"/>
      <c r="K648" s="656"/>
      <c r="M648" s="657"/>
      <c r="O648" s="658"/>
      <c r="P648" s="658"/>
      <c r="Q648" s="656"/>
      <c r="R648" s="604"/>
      <c r="S648" s="781"/>
    </row>
    <row r="649" spans="1:19" s="603" customFormat="1" hidden="1" x14ac:dyDescent="0.25">
      <c r="A649" s="604"/>
      <c r="F649" s="653"/>
      <c r="H649" s="654"/>
      <c r="I649" s="655"/>
      <c r="J649" s="655"/>
      <c r="K649" s="656"/>
      <c r="M649" s="657"/>
      <c r="O649" s="658"/>
      <c r="P649" s="658"/>
      <c r="Q649" s="656"/>
      <c r="R649" s="604"/>
      <c r="S649" s="781"/>
    </row>
    <row r="650" spans="1:19" s="603" customFormat="1" hidden="1" x14ac:dyDescent="0.25">
      <c r="A650" s="604"/>
      <c r="F650" s="653"/>
      <c r="H650" s="654"/>
      <c r="I650" s="655"/>
      <c r="J650" s="655"/>
      <c r="K650" s="656"/>
      <c r="M650" s="657"/>
      <c r="O650" s="658"/>
      <c r="P650" s="658"/>
      <c r="Q650" s="656"/>
      <c r="R650" s="604"/>
      <c r="S650" s="781"/>
    </row>
    <row r="651" spans="1:19" s="603" customFormat="1" hidden="1" x14ac:dyDescent="0.25">
      <c r="A651" s="604"/>
      <c r="F651" s="653"/>
      <c r="H651" s="654"/>
      <c r="I651" s="655"/>
      <c r="J651" s="655"/>
      <c r="K651" s="656"/>
      <c r="M651" s="657"/>
      <c r="O651" s="658"/>
      <c r="P651" s="658"/>
      <c r="Q651" s="656"/>
      <c r="R651" s="604"/>
      <c r="S651" s="781"/>
    </row>
    <row r="652" spans="1:19" s="603" customFormat="1" hidden="1" x14ac:dyDescent="0.25">
      <c r="A652" s="604"/>
      <c r="F652" s="653"/>
      <c r="H652" s="654"/>
      <c r="I652" s="655"/>
      <c r="J652" s="655"/>
      <c r="K652" s="656"/>
      <c r="M652" s="657"/>
      <c r="O652" s="658"/>
      <c r="P652" s="658"/>
      <c r="Q652" s="656"/>
      <c r="R652" s="604"/>
      <c r="S652" s="781"/>
    </row>
    <row r="653" spans="1:19" s="603" customFormat="1" hidden="1" x14ac:dyDescent="0.25">
      <c r="A653" s="604"/>
      <c r="F653" s="653"/>
      <c r="H653" s="654"/>
      <c r="I653" s="655"/>
      <c r="J653" s="655"/>
      <c r="K653" s="656"/>
      <c r="M653" s="657"/>
      <c r="O653" s="658"/>
      <c r="P653" s="658"/>
      <c r="Q653" s="656"/>
      <c r="R653" s="604"/>
      <c r="S653" s="781"/>
    </row>
    <row r="654" spans="1:19" s="603" customFormat="1" hidden="1" x14ac:dyDescent="0.25">
      <c r="A654" s="604"/>
      <c r="F654" s="653"/>
      <c r="H654" s="654"/>
      <c r="I654" s="655"/>
      <c r="J654" s="655"/>
      <c r="K654" s="656"/>
      <c r="M654" s="657"/>
      <c r="O654" s="658"/>
      <c r="P654" s="658"/>
      <c r="Q654" s="656"/>
      <c r="R654" s="604"/>
      <c r="S654" s="781"/>
    </row>
    <row r="655" spans="1:19" s="603" customFormat="1" hidden="1" x14ac:dyDescent="0.25">
      <c r="A655" s="604"/>
      <c r="F655" s="653"/>
      <c r="H655" s="654"/>
      <c r="I655" s="655"/>
      <c r="J655" s="655"/>
      <c r="K655" s="656"/>
      <c r="M655" s="657"/>
      <c r="O655" s="658"/>
      <c r="P655" s="658"/>
      <c r="Q655" s="656"/>
      <c r="R655" s="604"/>
      <c r="S655" s="781"/>
    </row>
    <row r="656" spans="1:19" s="603" customFormat="1" hidden="1" x14ac:dyDescent="0.25">
      <c r="A656" s="604"/>
      <c r="F656" s="653"/>
      <c r="H656" s="654"/>
      <c r="I656" s="655"/>
      <c r="J656" s="655"/>
      <c r="K656" s="656"/>
      <c r="M656" s="657"/>
      <c r="O656" s="658"/>
      <c r="P656" s="658"/>
      <c r="Q656" s="656"/>
      <c r="R656" s="604"/>
      <c r="S656" s="781"/>
    </row>
    <row r="657" spans="1:19" s="603" customFormat="1" hidden="1" x14ac:dyDescent="0.25">
      <c r="A657" s="604"/>
      <c r="F657" s="653"/>
      <c r="H657" s="654"/>
      <c r="I657" s="655"/>
      <c r="J657" s="655"/>
      <c r="K657" s="656"/>
      <c r="M657" s="657"/>
      <c r="O657" s="658"/>
      <c r="P657" s="658"/>
      <c r="Q657" s="656"/>
      <c r="R657" s="604"/>
      <c r="S657" s="781"/>
    </row>
    <row r="658" spans="1:19" s="603" customFormat="1" hidden="1" x14ac:dyDescent="0.25">
      <c r="A658" s="604"/>
      <c r="F658" s="653"/>
      <c r="H658" s="654"/>
      <c r="I658" s="655"/>
      <c r="J658" s="655"/>
      <c r="K658" s="656"/>
      <c r="M658" s="657"/>
      <c r="O658" s="658"/>
      <c r="P658" s="658"/>
      <c r="Q658" s="656"/>
      <c r="R658" s="604"/>
      <c r="S658" s="781"/>
    </row>
    <row r="659" spans="1:19" s="603" customFormat="1" hidden="1" x14ac:dyDescent="0.25">
      <c r="A659" s="604"/>
      <c r="F659" s="653"/>
      <c r="H659" s="654"/>
      <c r="I659" s="655"/>
      <c r="J659" s="655"/>
      <c r="K659" s="656"/>
      <c r="M659" s="657"/>
      <c r="O659" s="658"/>
      <c r="P659" s="658"/>
      <c r="Q659" s="656"/>
      <c r="R659" s="604"/>
      <c r="S659" s="781"/>
    </row>
    <row r="660" spans="1:19" s="603" customFormat="1" hidden="1" x14ac:dyDescent="0.25">
      <c r="A660" s="604"/>
      <c r="F660" s="653"/>
      <c r="H660" s="654"/>
      <c r="I660" s="655"/>
      <c r="J660" s="655"/>
      <c r="K660" s="656"/>
      <c r="M660" s="657"/>
      <c r="O660" s="658"/>
      <c r="P660" s="658"/>
      <c r="Q660" s="656"/>
      <c r="R660" s="604"/>
      <c r="S660" s="781"/>
    </row>
    <row r="661" spans="1:19" s="603" customFormat="1" hidden="1" x14ac:dyDescent="0.25">
      <c r="A661" s="604"/>
      <c r="F661" s="653"/>
      <c r="H661" s="654"/>
      <c r="I661" s="655"/>
      <c r="J661" s="655"/>
      <c r="K661" s="656"/>
      <c r="M661" s="657"/>
      <c r="O661" s="658"/>
      <c r="P661" s="658"/>
      <c r="Q661" s="656"/>
      <c r="R661" s="604"/>
      <c r="S661" s="781"/>
    </row>
    <row r="662" spans="1:19" s="603" customFormat="1" hidden="1" x14ac:dyDescent="0.25">
      <c r="A662" s="604"/>
      <c r="F662" s="653"/>
      <c r="H662" s="654"/>
      <c r="I662" s="655"/>
      <c r="J662" s="655"/>
      <c r="K662" s="656"/>
      <c r="M662" s="657"/>
      <c r="O662" s="658"/>
      <c r="P662" s="658"/>
      <c r="Q662" s="656"/>
      <c r="R662" s="604"/>
      <c r="S662" s="781"/>
    </row>
    <row r="663" spans="1:19" s="603" customFormat="1" hidden="1" x14ac:dyDescent="0.25">
      <c r="A663" s="604"/>
      <c r="F663" s="653"/>
      <c r="H663" s="654"/>
      <c r="I663" s="655"/>
      <c r="J663" s="655"/>
      <c r="K663" s="656"/>
      <c r="M663" s="657"/>
      <c r="O663" s="658"/>
      <c r="P663" s="658"/>
      <c r="Q663" s="656"/>
      <c r="R663" s="604"/>
      <c r="S663" s="781"/>
    </row>
    <row r="664" spans="1:19" s="603" customFormat="1" hidden="1" x14ac:dyDescent="0.25">
      <c r="A664" s="604"/>
      <c r="F664" s="653"/>
      <c r="H664" s="654"/>
      <c r="I664" s="655"/>
      <c r="J664" s="655"/>
      <c r="K664" s="656"/>
      <c r="M664" s="657"/>
      <c r="O664" s="658"/>
      <c r="P664" s="658"/>
      <c r="Q664" s="656"/>
      <c r="R664" s="604"/>
      <c r="S664" s="781"/>
    </row>
    <row r="665" spans="1:19" s="603" customFormat="1" hidden="1" x14ac:dyDescent="0.25">
      <c r="A665" s="604"/>
      <c r="F665" s="653"/>
      <c r="H665" s="654"/>
      <c r="I665" s="655"/>
      <c r="J665" s="655"/>
      <c r="K665" s="656"/>
      <c r="M665" s="657"/>
      <c r="O665" s="658"/>
      <c r="P665" s="658"/>
      <c r="Q665" s="656"/>
      <c r="R665" s="604"/>
      <c r="S665" s="781"/>
    </row>
    <row r="666" spans="1:19" s="603" customFormat="1" hidden="1" x14ac:dyDescent="0.25">
      <c r="A666" s="604"/>
      <c r="F666" s="653"/>
      <c r="H666" s="654"/>
      <c r="I666" s="655"/>
      <c r="J666" s="655"/>
      <c r="K666" s="656"/>
      <c r="M666" s="657"/>
      <c r="O666" s="658"/>
      <c r="P666" s="658"/>
      <c r="Q666" s="656"/>
      <c r="R666" s="604"/>
      <c r="S666" s="781"/>
    </row>
    <row r="667" spans="1:19" s="603" customFormat="1" hidden="1" x14ac:dyDescent="0.25">
      <c r="A667" s="604"/>
      <c r="F667" s="653"/>
      <c r="H667" s="654"/>
      <c r="I667" s="655"/>
      <c r="J667" s="655"/>
      <c r="K667" s="656"/>
      <c r="M667" s="657"/>
      <c r="O667" s="658"/>
      <c r="P667" s="658"/>
      <c r="Q667" s="656"/>
      <c r="R667" s="604"/>
      <c r="S667" s="781"/>
    </row>
    <row r="668" spans="1:19" s="603" customFormat="1" hidden="1" x14ac:dyDescent="0.25">
      <c r="A668" s="604"/>
      <c r="F668" s="653"/>
      <c r="H668" s="654"/>
      <c r="I668" s="655"/>
      <c r="J668" s="655"/>
      <c r="K668" s="656"/>
      <c r="M668" s="657"/>
      <c r="O668" s="658"/>
      <c r="P668" s="658"/>
      <c r="Q668" s="656"/>
      <c r="R668" s="604"/>
      <c r="S668" s="781"/>
    </row>
    <row r="669" spans="1:19" s="603" customFormat="1" hidden="1" x14ac:dyDescent="0.25">
      <c r="A669" s="604"/>
      <c r="F669" s="653"/>
      <c r="H669" s="654"/>
      <c r="I669" s="655"/>
      <c r="J669" s="655"/>
      <c r="K669" s="656"/>
      <c r="M669" s="657"/>
      <c r="O669" s="658"/>
      <c r="P669" s="658"/>
      <c r="Q669" s="656"/>
      <c r="R669" s="604"/>
      <c r="S669" s="781"/>
    </row>
    <row r="670" spans="1:19" s="603" customFormat="1" hidden="1" x14ac:dyDescent="0.25">
      <c r="A670" s="604"/>
      <c r="F670" s="653"/>
      <c r="H670" s="654"/>
      <c r="I670" s="655"/>
      <c r="J670" s="655"/>
      <c r="K670" s="656"/>
      <c r="M670" s="657"/>
      <c r="O670" s="658"/>
      <c r="P670" s="658"/>
      <c r="Q670" s="656"/>
      <c r="R670" s="604"/>
      <c r="S670" s="781"/>
    </row>
    <row r="671" spans="1:19" s="603" customFormat="1" hidden="1" x14ac:dyDescent="0.25">
      <c r="A671" s="604"/>
      <c r="F671" s="653"/>
      <c r="H671" s="654"/>
      <c r="I671" s="655"/>
      <c r="J671" s="655"/>
      <c r="K671" s="656"/>
      <c r="M671" s="657"/>
      <c r="O671" s="658"/>
      <c r="P671" s="658"/>
      <c r="Q671" s="656"/>
      <c r="R671" s="604"/>
      <c r="S671" s="781"/>
    </row>
    <row r="672" spans="1:19" s="603" customFormat="1" hidden="1" x14ac:dyDescent="0.25">
      <c r="A672" s="604"/>
      <c r="F672" s="653"/>
      <c r="H672" s="654"/>
      <c r="I672" s="655"/>
      <c r="J672" s="655"/>
      <c r="K672" s="656"/>
      <c r="M672" s="657"/>
      <c r="O672" s="658"/>
      <c r="P672" s="658"/>
      <c r="Q672" s="656"/>
      <c r="R672" s="604"/>
      <c r="S672" s="781"/>
    </row>
    <row r="673" spans="1:19" s="603" customFormat="1" hidden="1" x14ac:dyDescent="0.25">
      <c r="A673" s="604"/>
      <c r="F673" s="653"/>
      <c r="H673" s="654"/>
      <c r="I673" s="655"/>
      <c r="J673" s="655"/>
      <c r="K673" s="656"/>
      <c r="M673" s="657"/>
      <c r="O673" s="658"/>
      <c r="P673" s="658"/>
      <c r="Q673" s="656"/>
      <c r="R673" s="604"/>
      <c r="S673" s="781"/>
    </row>
    <row r="674" spans="1:19" s="603" customFormat="1" hidden="1" x14ac:dyDescent="0.25">
      <c r="A674" s="604"/>
      <c r="F674" s="653"/>
      <c r="H674" s="654"/>
      <c r="I674" s="655"/>
      <c r="J674" s="655"/>
      <c r="K674" s="656"/>
      <c r="M674" s="657"/>
      <c r="O674" s="658"/>
      <c r="P674" s="658"/>
      <c r="Q674" s="656"/>
      <c r="R674" s="604"/>
      <c r="S674" s="781"/>
    </row>
    <row r="675" spans="1:19" s="603" customFormat="1" hidden="1" x14ac:dyDescent="0.25">
      <c r="A675" s="604"/>
      <c r="F675" s="653"/>
      <c r="H675" s="654"/>
      <c r="I675" s="655"/>
      <c r="J675" s="655"/>
      <c r="K675" s="656"/>
      <c r="M675" s="657"/>
      <c r="O675" s="658"/>
      <c r="P675" s="658"/>
      <c r="Q675" s="656"/>
      <c r="R675" s="604"/>
      <c r="S675" s="781"/>
    </row>
    <row r="676" spans="1:19" s="603" customFormat="1" hidden="1" x14ac:dyDescent="0.25">
      <c r="A676" s="604"/>
      <c r="F676" s="653"/>
      <c r="H676" s="654"/>
      <c r="I676" s="655"/>
      <c r="J676" s="655"/>
      <c r="K676" s="656"/>
      <c r="M676" s="657"/>
      <c r="O676" s="658"/>
      <c r="P676" s="658"/>
      <c r="Q676" s="656"/>
      <c r="R676" s="604"/>
      <c r="S676" s="781"/>
    </row>
    <row r="677" spans="1:19" s="603" customFormat="1" hidden="1" x14ac:dyDescent="0.25">
      <c r="A677" s="604"/>
      <c r="F677" s="653"/>
      <c r="H677" s="654"/>
      <c r="I677" s="655"/>
      <c r="J677" s="655"/>
      <c r="K677" s="656"/>
      <c r="M677" s="657"/>
      <c r="O677" s="658"/>
      <c r="P677" s="658"/>
      <c r="Q677" s="656"/>
      <c r="R677" s="604"/>
      <c r="S677" s="781"/>
    </row>
    <row r="678" spans="1:19" s="603" customFormat="1" hidden="1" x14ac:dyDescent="0.25">
      <c r="A678" s="604"/>
      <c r="F678" s="653"/>
      <c r="H678" s="654"/>
      <c r="I678" s="655"/>
      <c r="J678" s="655"/>
      <c r="K678" s="656"/>
      <c r="M678" s="657"/>
      <c r="O678" s="658"/>
      <c r="P678" s="658"/>
      <c r="Q678" s="656"/>
      <c r="R678" s="604"/>
      <c r="S678" s="781"/>
    </row>
    <row r="679" spans="1:19" s="603" customFormat="1" hidden="1" x14ac:dyDescent="0.25">
      <c r="A679" s="604"/>
      <c r="F679" s="653"/>
      <c r="H679" s="654"/>
      <c r="I679" s="655"/>
      <c r="J679" s="655"/>
      <c r="K679" s="656"/>
      <c r="M679" s="657"/>
      <c r="O679" s="658"/>
      <c r="P679" s="658"/>
      <c r="Q679" s="656"/>
      <c r="R679" s="604"/>
      <c r="S679" s="781"/>
    </row>
    <row r="680" spans="1:19" s="603" customFormat="1" hidden="1" x14ac:dyDescent="0.25">
      <c r="A680" s="604"/>
      <c r="F680" s="653"/>
      <c r="H680" s="654"/>
      <c r="I680" s="655"/>
      <c r="J680" s="655"/>
      <c r="K680" s="656"/>
      <c r="M680" s="657"/>
      <c r="O680" s="658"/>
      <c r="P680" s="658"/>
      <c r="Q680" s="656"/>
      <c r="R680" s="604"/>
      <c r="S680" s="781"/>
    </row>
    <row r="681" spans="1:19" s="603" customFormat="1" hidden="1" x14ac:dyDescent="0.25">
      <c r="A681" s="604"/>
      <c r="F681" s="653"/>
      <c r="H681" s="654"/>
      <c r="I681" s="655"/>
      <c r="J681" s="655"/>
      <c r="K681" s="656"/>
      <c r="M681" s="657"/>
      <c r="O681" s="658"/>
      <c r="P681" s="658"/>
      <c r="Q681" s="656"/>
      <c r="R681" s="604"/>
      <c r="S681" s="781"/>
    </row>
    <row r="682" spans="1:19" s="603" customFormat="1" hidden="1" x14ac:dyDescent="0.25">
      <c r="A682" s="604"/>
      <c r="F682" s="653"/>
      <c r="H682" s="654"/>
      <c r="I682" s="655"/>
      <c r="J682" s="655"/>
      <c r="K682" s="656"/>
      <c r="M682" s="657"/>
      <c r="O682" s="658"/>
      <c r="P682" s="658"/>
      <c r="Q682" s="656"/>
      <c r="R682" s="604"/>
      <c r="S682" s="781"/>
    </row>
    <row r="683" spans="1:19" s="603" customFormat="1" hidden="1" x14ac:dyDescent="0.25">
      <c r="A683" s="604"/>
      <c r="F683" s="653"/>
      <c r="H683" s="654"/>
      <c r="I683" s="655"/>
      <c r="J683" s="655"/>
      <c r="K683" s="656"/>
      <c r="M683" s="657"/>
      <c r="O683" s="658"/>
      <c r="P683" s="658"/>
      <c r="Q683" s="656"/>
      <c r="R683" s="604"/>
      <c r="S683" s="781"/>
    </row>
    <row r="684" spans="1:19" s="603" customFormat="1" hidden="1" x14ac:dyDescent="0.25">
      <c r="A684" s="604"/>
      <c r="F684" s="653"/>
      <c r="H684" s="654"/>
      <c r="I684" s="655"/>
      <c r="J684" s="655"/>
      <c r="K684" s="656"/>
      <c r="M684" s="657"/>
      <c r="O684" s="658"/>
      <c r="P684" s="658"/>
      <c r="Q684" s="656"/>
      <c r="R684" s="604"/>
      <c r="S684" s="781"/>
    </row>
    <row r="685" spans="1:19" s="603" customFormat="1" hidden="1" x14ac:dyDescent="0.25">
      <c r="A685" s="604"/>
      <c r="F685" s="653"/>
      <c r="H685" s="654"/>
      <c r="I685" s="655"/>
      <c r="J685" s="655"/>
      <c r="K685" s="656"/>
      <c r="M685" s="657"/>
      <c r="O685" s="658"/>
      <c r="P685" s="658"/>
      <c r="Q685" s="656"/>
      <c r="R685" s="604"/>
      <c r="S685" s="781"/>
    </row>
    <row r="686" spans="1:19" s="603" customFormat="1" hidden="1" x14ac:dyDescent="0.25">
      <c r="A686" s="604"/>
      <c r="F686" s="653"/>
      <c r="H686" s="654"/>
      <c r="I686" s="655"/>
      <c r="J686" s="655"/>
      <c r="K686" s="656"/>
      <c r="M686" s="657"/>
      <c r="O686" s="658"/>
      <c r="P686" s="658"/>
      <c r="Q686" s="656"/>
      <c r="R686" s="604"/>
      <c r="S686" s="781"/>
    </row>
    <row r="687" spans="1:19" s="603" customFormat="1" hidden="1" x14ac:dyDescent="0.25">
      <c r="A687" s="604"/>
      <c r="F687" s="653"/>
      <c r="H687" s="654"/>
      <c r="I687" s="655"/>
      <c r="J687" s="655"/>
      <c r="K687" s="656"/>
      <c r="M687" s="657"/>
      <c r="O687" s="658"/>
      <c r="P687" s="658"/>
      <c r="Q687" s="656"/>
      <c r="R687" s="604"/>
      <c r="S687" s="781"/>
    </row>
    <row r="688" spans="1:19" s="603" customFormat="1" hidden="1" x14ac:dyDescent="0.25">
      <c r="A688" s="604"/>
      <c r="F688" s="653"/>
      <c r="H688" s="654"/>
      <c r="I688" s="655"/>
      <c r="J688" s="655"/>
      <c r="K688" s="656"/>
      <c r="M688" s="657"/>
      <c r="O688" s="658"/>
      <c r="P688" s="658"/>
      <c r="Q688" s="656"/>
      <c r="R688" s="604"/>
      <c r="S688" s="781"/>
    </row>
    <row r="689" spans="1:19" s="603" customFormat="1" hidden="1" x14ac:dyDescent="0.25">
      <c r="A689" s="604"/>
      <c r="F689" s="653"/>
      <c r="H689" s="654"/>
      <c r="I689" s="655"/>
      <c r="J689" s="655"/>
      <c r="K689" s="656"/>
      <c r="M689" s="657"/>
      <c r="O689" s="658"/>
      <c r="P689" s="658"/>
      <c r="Q689" s="656"/>
      <c r="R689" s="604"/>
      <c r="S689" s="781"/>
    </row>
    <row r="690" spans="1:19" s="603" customFormat="1" hidden="1" x14ac:dyDescent="0.25">
      <c r="A690" s="604"/>
      <c r="F690" s="653"/>
      <c r="H690" s="654"/>
      <c r="I690" s="655"/>
      <c r="J690" s="655"/>
      <c r="K690" s="656"/>
      <c r="M690" s="657"/>
      <c r="O690" s="658"/>
      <c r="P690" s="658"/>
      <c r="Q690" s="656"/>
      <c r="R690" s="604"/>
      <c r="S690" s="781"/>
    </row>
    <row r="691" spans="1:19" s="603" customFormat="1" hidden="1" x14ac:dyDescent="0.25">
      <c r="A691" s="604"/>
      <c r="F691" s="653"/>
      <c r="H691" s="654"/>
      <c r="I691" s="655"/>
      <c r="J691" s="655"/>
      <c r="K691" s="656"/>
      <c r="M691" s="657"/>
      <c r="O691" s="658"/>
      <c r="P691" s="658"/>
      <c r="Q691" s="656"/>
      <c r="R691" s="604"/>
      <c r="S691" s="781"/>
    </row>
    <row r="692" spans="1:19" s="603" customFormat="1" hidden="1" x14ac:dyDescent="0.25">
      <c r="A692" s="604"/>
      <c r="F692" s="653"/>
      <c r="H692" s="654"/>
      <c r="I692" s="655"/>
      <c r="J692" s="655"/>
      <c r="K692" s="656"/>
      <c r="M692" s="657"/>
      <c r="O692" s="658"/>
      <c r="P692" s="658"/>
      <c r="Q692" s="656"/>
      <c r="R692" s="604"/>
      <c r="S692" s="781"/>
    </row>
    <row r="693" spans="1:19" s="603" customFormat="1" hidden="1" x14ac:dyDescent="0.25">
      <c r="A693" s="604"/>
      <c r="F693" s="653"/>
      <c r="H693" s="654"/>
      <c r="I693" s="655"/>
      <c r="J693" s="655"/>
      <c r="K693" s="656"/>
      <c r="M693" s="657"/>
      <c r="O693" s="658"/>
      <c r="P693" s="658"/>
      <c r="Q693" s="656"/>
      <c r="R693" s="604"/>
      <c r="S693" s="781"/>
    </row>
    <row r="694" spans="1:19" s="603" customFormat="1" hidden="1" x14ac:dyDescent="0.25">
      <c r="A694" s="604"/>
      <c r="F694" s="653"/>
      <c r="H694" s="654"/>
      <c r="I694" s="655"/>
      <c r="J694" s="655"/>
      <c r="K694" s="656"/>
      <c r="M694" s="657"/>
      <c r="O694" s="658"/>
      <c r="P694" s="658"/>
      <c r="Q694" s="656"/>
      <c r="R694" s="604"/>
      <c r="S694" s="781"/>
    </row>
    <row r="695" spans="1:19" s="603" customFormat="1" hidden="1" x14ac:dyDescent="0.25">
      <c r="A695" s="604"/>
      <c r="F695" s="653"/>
      <c r="H695" s="654"/>
      <c r="I695" s="655"/>
      <c r="J695" s="655"/>
      <c r="K695" s="656"/>
      <c r="M695" s="657"/>
      <c r="O695" s="658"/>
      <c r="P695" s="658"/>
      <c r="Q695" s="656"/>
      <c r="R695" s="604"/>
      <c r="S695" s="781"/>
    </row>
    <row r="696" spans="1:19" s="603" customFormat="1" hidden="1" x14ac:dyDescent="0.25">
      <c r="A696" s="604"/>
      <c r="F696" s="653"/>
      <c r="H696" s="654"/>
      <c r="I696" s="655"/>
      <c r="J696" s="655"/>
      <c r="K696" s="656"/>
      <c r="M696" s="657"/>
      <c r="O696" s="658"/>
      <c r="P696" s="658"/>
      <c r="Q696" s="656"/>
      <c r="R696" s="604"/>
      <c r="S696" s="781"/>
    </row>
    <row r="697" spans="1:19" s="603" customFormat="1" hidden="1" x14ac:dyDescent="0.25">
      <c r="A697" s="604"/>
      <c r="F697" s="653"/>
      <c r="H697" s="654"/>
      <c r="I697" s="655"/>
      <c r="J697" s="655"/>
      <c r="K697" s="656"/>
      <c r="M697" s="657"/>
      <c r="O697" s="658"/>
      <c r="P697" s="658"/>
      <c r="Q697" s="656"/>
      <c r="R697" s="604"/>
      <c r="S697" s="781"/>
    </row>
    <row r="698" spans="1:19" s="603" customFormat="1" hidden="1" x14ac:dyDescent="0.25">
      <c r="A698" s="604"/>
      <c r="F698" s="653"/>
      <c r="H698" s="654"/>
      <c r="I698" s="655"/>
      <c r="J698" s="655"/>
      <c r="K698" s="656"/>
      <c r="M698" s="657"/>
      <c r="O698" s="658"/>
      <c r="P698" s="658"/>
      <c r="Q698" s="656"/>
      <c r="R698" s="604"/>
      <c r="S698" s="781"/>
    </row>
    <row r="699" spans="1:19" s="603" customFormat="1" hidden="1" x14ac:dyDescent="0.25">
      <c r="A699" s="604"/>
      <c r="F699" s="653"/>
      <c r="H699" s="654"/>
      <c r="I699" s="655"/>
      <c r="J699" s="655"/>
      <c r="K699" s="656"/>
      <c r="M699" s="657"/>
      <c r="O699" s="658"/>
      <c r="P699" s="658"/>
      <c r="Q699" s="656"/>
      <c r="R699" s="604"/>
      <c r="S699" s="781"/>
    </row>
    <row r="700" spans="1:19" s="603" customFormat="1" hidden="1" x14ac:dyDescent="0.25">
      <c r="A700" s="604"/>
      <c r="F700" s="653"/>
      <c r="H700" s="654"/>
      <c r="I700" s="655"/>
      <c r="J700" s="655"/>
      <c r="K700" s="656"/>
      <c r="M700" s="657"/>
      <c r="O700" s="658"/>
      <c r="P700" s="658"/>
      <c r="Q700" s="656"/>
      <c r="R700" s="604"/>
      <c r="S700" s="781"/>
    </row>
    <row r="701" spans="1:19" s="603" customFormat="1" hidden="1" x14ac:dyDescent="0.25">
      <c r="A701" s="604"/>
      <c r="F701" s="653"/>
      <c r="H701" s="654"/>
      <c r="I701" s="655"/>
      <c r="J701" s="655"/>
      <c r="K701" s="656"/>
      <c r="M701" s="657"/>
      <c r="O701" s="658"/>
      <c r="P701" s="658"/>
      <c r="Q701" s="656"/>
      <c r="R701" s="604"/>
      <c r="S701" s="781"/>
    </row>
    <row r="702" spans="1:19" s="603" customFormat="1" hidden="1" x14ac:dyDescent="0.25">
      <c r="A702" s="604"/>
      <c r="F702" s="653"/>
      <c r="H702" s="654"/>
      <c r="I702" s="655"/>
      <c r="J702" s="655"/>
      <c r="K702" s="656"/>
      <c r="M702" s="657"/>
      <c r="O702" s="658"/>
      <c r="P702" s="658"/>
      <c r="Q702" s="656"/>
      <c r="R702" s="604"/>
      <c r="S702" s="781"/>
    </row>
    <row r="703" spans="1:19" s="603" customFormat="1" hidden="1" x14ac:dyDescent="0.25">
      <c r="A703" s="604"/>
      <c r="F703" s="653"/>
      <c r="H703" s="654"/>
      <c r="I703" s="655"/>
      <c r="J703" s="655"/>
      <c r="K703" s="656"/>
      <c r="M703" s="657"/>
      <c r="O703" s="658"/>
      <c r="P703" s="658"/>
      <c r="Q703" s="656"/>
      <c r="R703" s="604"/>
      <c r="S703" s="781"/>
    </row>
    <row r="704" spans="1:19" s="603" customFormat="1" hidden="1" x14ac:dyDescent="0.25">
      <c r="A704" s="604"/>
      <c r="F704" s="653"/>
      <c r="H704" s="654"/>
      <c r="I704" s="655"/>
      <c r="J704" s="655"/>
      <c r="K704" s="656"/>
      <c r="M704" s="657"/>
      <c r="O704" s="658"/>
      <c r="P704" s="658"/>
      <c r="Q704" s="656"/>
      <c r="R704" s="604"/>
      <c r="S704" s="781"/>
    </row>
    <row r="705" spans="1:209" s="603" customFormat="1" hidden="1" x14ac:dyDescent="0.25">
      <c r="A705" s="604"/>
      <c r="F705" s="653"/>
      <c r="H705" s="654"/>
      <c r="I705" s="655"/>
      <c r="J705" s="655"/>
      <c r="K705" s="656"/>
      <c r="M705" s="657"/>
      <c r="O705" s="658"/>
      <c r="P705" s="658"/>
      <c r="Q705" s="656"/>
      <c r="R705" s="604"/>
      <c r="S705" s="781"/>
    </row>
    <row r="706" spans="1:209" s="603" customFormat="1" hidden="1" x14ac:dyDescent="0.25">
      <c r="A706" s="604"/>
      <c r="F706" s="653"/>
      <c r="H706" s="654"/>
      <c r="I706" s="655"/>
      <c r="J706" s="655"/>
      <c r="K706" s="656"/>
      <c r="M706" s="657"/>
      <c r="O706" s="658"/>
      <c r="P706" s="658"/>
      <c r="Q706" s="656"/>
      <c r="R706" s="604"/>
      <c r="S706" s="781"/>
    </row>
    <row r="707" spans="1:209" s="603" customFormat="1" hidden="1" x14ac:dyDescent="0.25">
      <c r="A707" s="604"/>
      <c r="F707" s="653"/>
      <c r="H707" s="654"/>
      <c r="I707" s="655"/>
      <c r="J707" s="655"/>
      <c r="K707" s="656"/>
      <c r="M707" s="657"/>
      <c r="O707" s="658"/>
      <c r="P707" s="658"/>
      <c r="Q707" s="656"/>
      <c r="R707" s="604"/>
      <c r="S707" s="781"/>
    </row>
    <row r="708" spans="1:209" s="603" customFormat="1" hidden="1" x14ac:dyDescent="0.25">
      <c r="A708" s="604"/>
      <c r="F708" s="653"/>
      <c r="H708" s="654"/>
      <c r="I708" s="655"/>
      <c r="J708" s="655"/>
      <c r="K708" s="656"/>
      <c r="M708" s="657"/>
      <c r="O708" s="658"/>
      <c r="P708" s="658"/>
      <c r="Q708" s="656"/>
      <c r="R708" s="604"/>
      <c r="S708" s="781"/>
    </row>
    <row r="709" spans="1:209" s="603" customFormat="1" hidden="1" x14ac:dyDescent="0.25">
      <c r="A709" s="604"/>
      <c r="F709" s="653"/>
      <c r="H709" s="654"/>
      <c r="I709" s="655"/>
      <c r="J709" s="655"/>
      <c r="K709" s="656"/>
      <c r="M709" s="657"/>
      <c r="O709" s="658"/>
      <c r="P709" s="658"/>
      <c r="Q709" s="656"/>
      <c r="R709" s="604"/>
      <c r="S709" s="781"/>
    </row>
    <row r="710" spans="1:209" s="603" customFormat="1" hidden="1" x14ac:dyDescent="0.25">
      <c r="A710" s="604"/>
      <c r="F710" s="653"/>
      <c r="H710" s="654"/>
      <c r="I710" s="655"/>
      <c r="J710" s="655"/>
      <c r="K710" s="656"/>
      <c r="M710" s="657"/>
      <c r="O710" s="658"/>
      <c r="P710" s="658"/>
      <c r="Q710" s="656"/>
      <c r="R710" s="604"/>
      <c r="S710" s="781"/>
    </row>
    <row r="711" spans="1:209" s="603" customFormat="1" hidden="1" x14ac:dyDescent="0.25">
      <c r="A711" s="604"/>
      <c r="F711" s="653"/>
      <c r="H711" s="654"/>
      <c r="I711" s="655"/>
      <c r="J711" s="655"/>
      <c r="K711" s="656"/>
      <c r="M711" s="657"/>
      <c r="O711" s="658"/>
      <c r="P711" s="658"/>
      <c r="Q711" s="656"/>
      <c r="R711" s="604"/>
      <c r="S711" s="781"/>
    </row>
    <row r="712" spans="1:209" s="603" customFormat="1" hidden="1" x14ac:dyDescent="0.25">
      <c r="A712" s="604"/>
      <c r="F712" s="653"/>
      <c r="H712" s="654"/>
      <c r="I712" s="655"/>
      <c r="J712" s="655"/>
      <c r="K712" s="656"/>
      <c r="M712" s="657"/>
      <c r="O712" s="658"/>
      <c r="P712" s="658"/>
      <c r="Q712" s="656"/>
      <c r="R712" s="604"/>
      <c r="S712" s="781"/>
    </row>
    <row r="713" spans="1:209" s="603" customFormat="1" hidden="1" x14ac:dyDescent="0.25">
      <c r="A713" s="604"/>
      <c r="F713" s="653"/>
      <c r="H713" s="654"/>
      <c r="I713" s="655"/>
      <c r="J713" s="655"/>
      <c r="K713" s="656"/>
      <c r="M713" s="657"/>
      <c r="O713" s="658"/>
      <c r="P713" s="658"/>
      <c r="Q713" s="656"/>
      <c r="R713" s="604"/>
      <c r="S713" s="781"/>
    </row>
    <row r="714" spans="1:209" s="603" customFormat="1" hidden="1" x14ac:dyDescent="0.25">
      <c r="A714" s="604"/>
      <c r="F714" s="653"/>
      <c r="H714" s="654"/>
      <c r="I714" s="655"/>
      <c r="J714" s="655"/>
      <c r="K714" s="656"/>
      <c r="M714" s="657"/>
      <c r="O714" s="658"/>
      <c r="P714" s="658"/>
      <c r="Q714" s="656"/>
      <c r="R714" s="604"/>
      <c r="S714" s="781"/>
    </row>
    <row r="715" spans="1:209" s="603" customFormat="1" hidden="1" x14ac:dyDescent="0.25">
      <c r="A715" s="604"/>
      <c r="F715" s="653"/>
      <c r="H715" s="654"/>
      <c r="I715" s="655"/>
      <c r="J715" s="655"/>
      <c r="K715" s="656"/>
      <c r="M715" s="657"/>
      <c r="O715" s="658"/>
      <c r="P715" s="658"/>
      <c r="Q715" s="656"/>
      <c r="R715" s="604"/>
      <c r="S715" s="781"/>
    </row>
    <row r="716" spans="1:209" s="603" customFormat="1" hidden="1" x14ac:dyDescent="0.25">
      <c r="A716" s="604"/>
      <c r="F716" s="653"/>
      <c r="H716" s="654"/>
      <c r="I716" s="655"/>
      <c r="J716" s="655"/>
      <c r="K716" s="656"/>
      <c r="M716" s="657"/>
      <c r="O716" s="658"/>
      <c r="P716" s="658"/>
      <c r="Q716" s="656"/>
      <c r="R716" s="604"/>
      <c r="S716" s="781"/>
    </row>
    <row r="717" spans="1:209" s="603" customFormat="1" hidden="1" x14ac:dyDescent="0.25">
      <c r="A717" s="604"/>
      <c r="F717" s="653"/>
      <c r="H717" s="654"/>
      <c r="I717" s="655"/>
      <c r="J717" s="655"/>
      <c r="K717" s="656"/>
      <c r="M717" s="657"/>
      <c r="O717" s="658"/>
      <c r="P717" s="658"/>
      <c r="Q717" s="656"/>
      <c r="R717" s="604"/>
      <c r="S717" s="781"/>
    </row>
    <row r="718" spans="1:209" s="603" customFormat="1" hidden="1" x14ac:dyDescent="0.25">
      <c r="A718" s="604"/>
      <c r="F718" s="653"/>
      <c r="H718" s="654"/>
      <c r="I718" s="655"/>
      <c r="J718" s="655"/>
      <c r="K718" s="656"/>
      <c r="M718" s="657"/>
      <c r="O718" s="658"/>
      <c r="P718" s="658"/>
      <c r="Q718" s="656"/>
      <c r="R718" s="604"/>
      <c r="S718" s="781"/>
    </row>
    <row r="719" spans="1:209" s="603" customFormat="1" hidden="1" x14ac:dyDescent="0.25">
      <c r="A719" s="604"/>
      <c r="F719" s="653"/>
      <c r="H719" s="654"/>
      <c r="I719" s="655"/>
      <c r="J719" s="655"/>
      <c r="K719" s="656"/>
      <c r="M719" s="657"/>
      <c r="O719" s="658"/>
      <c r="P719" s="658"/>
      <c r="Q719" s="656"/>
      <c r="R719" s="604"/>
      <c r="S719" s="781"/>
    </row>
    <row r="720" spans="1:209" s="557" customFormat="1" hidden="1" x14ac:dyDescent="0.25">
      <c r="A720" s="659"/>
      <c r="F720" s="660"/>
      <c r="H720" s="639"/>
      <c r="I720" s="585"/>
      <c r="J720" s="585"/>
      <c r="K720" s="640"/>
      <c r="L720" s="641"/>
      <c r="M720" s="657"/>
      <c r="N720" s="661"/>
      <c r="O720" s="587"/>
      <c r="P720" s="587"/>
      <c r="Q720" s="640"/>
      <c r="R720" s="584"/>
      <c r="S720" s="584"/>
      <c r="T720" s="603"/>
      <c r="U720" s="603"/>
      <c r="V720" s="603"/>
      <c r="W720" s="603"/>
      <c r="X720" s="603"/>
      <c r="Y720" s="603"/>
      <c r="Z720" s="603"/>
      <c r="AA720" s="603"/>
      <c r="AB720" s="603"/>
      <c r="AC720" s="603"/>
      <c r="AD720" s="603"/>
      <c r="AE720" s="603"/>
      <c r="AF720" s="603"/>
      <c r="AG720" s="603"/>
      <c r="AH720" s="603"/>
      <c r="AI720" s="603"/>
      <c r="AJ720" s="603"/>
      <c r="AK720" s="603"/>
      <c r="AL720" s="603"/>
      <c r="AM720" s="603"/>
      <c r="AN720" s="603"/>
      <c r="AO720" s="603"/>
      <c r="AP720" s="603"/>
      <c r="AQ720" s="603"/>
      <c r="AR720" s="603"/>
      <c r="AS720" s="603"/>
      <c r="AT720" s="603"/>
      <c r="AU720" s="603"/>
      <c r="AV720" s="603"/>
      <c r="AW720" s="603"/>
      <c r="AX720" s="603"/>
      <c r="AY720" s="603"/>
      <c r="AZ720" s="603"/>
      <c r="BA720" s="603"/>
      <c r="BB720" s="603"/>
      <c r="BC720" s="603"/>
      <c r="BD720" s="603"/>
      <c r="BE720" s="603"/>
      <c r="BF720" s="603"/>
      <c r="BG720" s="603"/>
      <c r="BH720" s="603"/>
      <c r="BI720" s="603"/>
      <c r="BJ720" s="603"/>
      <c r="BK720" s="603"/>
      <c r="BL720" s="603"/>
      <c r="BM720" s="603"/>
      <c r="BN720" s="603"/>
      <c r="BO720" s="603"/>
      <c r="BP720" s="603"/>
      <c r="BQ720" s="603"/>
      <c r="BR720" s="603"/>
      <c r="BS720" s="603"/>
      <c r="BT720" s="603"/>
      <c r="BU720" s="603"/>
      <c r="BV720" s="603"/>
      <c r="BW720" s="603"/>
      <c r="BX720" s="603"/>
      <c r="BY720" s="603"/>
      <c r="BZ720" s="603"/>
      <c r="CA720" s="603"/>
      <c r="CB720" s="603"/>
      <c r="CC720" s="603"/>
      <c r="CD720" s="603"/>
      <c r="CE720" s="603"/>
      <c r="CF720" s="603"/>
      <c r="CG720" s="603"/>
      <c r="CH720" s="603"/>
      <c r="CI720" s="603"/>
      <c r="CJ720" s="603"/>
      <c r="CK720" s="603"/>
      <c r="CL720" s="603"/>
      <c r="CM720" s="603"/>
      <c r="CN720" s="603"/>
      <c r="CO720" s="603"/>
      <c r="CP720" s="603"/>
      <c r="CQ720" s="603"/>
      <c r="CR720" s="603"/>
      <c r="CS720" s="603"/>
      <c r="CT720" s="603"/>
      <c r="CU720" s="603"/>
      <c r="CV720" s="603"/>
      <c r="CW720" s="603"/>
      <c r="CX720" s="603"/>
      <c r="CY720" s="603"/>
      <c r="CZ720" s="603"/>
      <c r="DA720" s="603"/>
      <c r="DB720" s="603"/>
      <c r="DC720" s="603"/>
      <c r="DD720" s="603"/>
      <c r="DE720" s="603"/>
      <c r="DF720" s="603"/>
      <c r="DG720" s="603"/>
      <c r="DH720" s="603"/>
      <c r="DI720" s="603"/>
      <c r="DJ720" s="603"/>
      <c r="DK720" s="603"/>
      <c r="DL720" s="603"/>
      <c r="DM720" s="603"/>
      <c r="DN720" s="603"/>
      <c r="DO720" s="603"/>
      <c r="DP720" s="603"/>
      <c r="DQ720" s="603"/>
      <c r="DR720" s="603"/>
      <c r="DS720" s="603"/>
      <c r="DT720" s="603"/>
      <c r="DU720" s="603"/>
      <c r="DV720" s="603"/>
      <c r="DW720" s="603"/>
      <c r="DX720" s="603"/>
      <c r="DY720" s="603"/>
      <c r="DZ720" s="603"/>
      <c r="EA720" s="603"/>
      <c r="EB720" s="603"/>
      <c r="EC720" s="603"/>
      <c r="ED720" s="603"/>
      <c r="EE720" s="603"/>
      <c r="EF720" s="603"/>
      <c r="EG720" s="603"/>
      <c r="EH720" s="603"/>
      <c r="EI720" s="603"/>
      <c r="EJ720" s="603"/>
      <c r="EK720" s="603"/>
      <c r="EL720" s="603"/>
      <c r="EM720" s="603"/>
      <c r="EN720" s="603"/>
      <c r="EO720" s="603"/>
      <c r="EP720" s="603"/>
      <c r="EQ720" s="603"/>
      <c r="ER720" s="603"/>
      <c r="ES720" s="603"/>
      <c r="ET720" s="603"/>
      <c r="EU720" s="603"/>
      <c r="EV720" s="603"/>
      <c r="EW720" s="603"/>
      <c r="EX720" s="603"/>
      <c r="EY720" s="603"/>
      <c r="EZ720" s="603"/>
      <c r="FA720" s="603"/>
      <c r="FB720" s="603"/>
      <c r="FC720" s="603"/>
      <c r="FD720" s="603"/>
      <c r="FE720" s="603"/>
      <c r="FF720" s="603"/>
      <c r="FG720" s="603"/>
      <c r="FH720" s="603"/>
      <c r="FI720" s="603"/>
      <c r="FJ720" s="603"/>
      <c r="FK720" s="603"/>
      <c r="FL720" s="603"/>
      <c r="FM720" s="603"/>
      <c r="FN720" s="603"/>
      <c r="FO720" s="603"/>
      <c r="FP720" s="603"/>
      <c r="FQ720" s="603"/>
      <c r="FR720" s="603"/>
      <c r="FS720" s="603"/>
      <c r="FT720" s="603"/>
      <c r="FU720" s="603"/>
      <c r="FV720" s="603"/>
      <c r="FW720" s="603"/>
      <c r="FX720" s="603"/>
      <c r="FY720" s="603"/>
      <c r="FZ720" s="603"/>
      <c r="GA720" s="603"/>
      <c r="GB720" s="603"/>
      <c r="GC720" s="603"/>
      <c r="GD720" s="603"/>
      <c r="GE720" s="603"/>
      <c r="GF720" s="603"/>
      <c r="GG720" s="603"/>
      <c r="GH720" s="603"/>
      <c r="GI720" s="603"/>
      <c r="GJ720" s="603"/>
      <c r="GK720" s="603"/>
      <c r="GL720" s="603"/>
      <c r="GM720" s="603"/>
      <c r="GN720" s="603"/>
      <c r="GO720" s="603"/>
      <c r="GP720" s="603"/>
      <c r="GQ720" s="603"/>
      <c r="GR720" s="603"/>
      <c r="GS720" s="603"/>
      <c r="GT720" s="603"/>
      <c r="GU720" s="603"/>
      <c r="GV720" s="603"/>
      <c r="GW720" s="603"/>
      <c r="GX720" s="603"/>
      <c r="GY720" s="603"/>
      <c r="GZ720" s="603"/>
      <c r="HA720" s="603"/>
    </row>
    <row r="721" spans="13:19" hidden="1" x14ac:dyDescent="0.25">
      <c r="M721" s="657"/>
      <c r="S721" s="588"/>
    </row>
    <row r="722" spans="13:19" hidden="1" x14ac:dyDescent="0.25">
      <c r="M722" s="657"/>
      <c r="S722" s="588"/>
    </row>
    <row r="723" spans="13:19" hidden="1" x14ac:dyDescent="0.25">
      <c r="M723" s="657"/>
      <c r="S723" s="588"/>
    </row>
    <row r="724" spans="13:19" hidden="1" x14ac:dyDescent="0.25">
      <c r="M724" s="657"/>
      <c r="S724" s="588"/>
    </row>
    <row r="725" spans="13:19" hidden="1" x14ac:dyDescent="0.25">
      <c r="M725" s="657"/>
      <c r="S725" s="588"/>
    </row>
    <row r="726" spans="13:19" hidden="1" x14ac:dyDescent="0.25">
      <c r="M726" s="657"/>
      <c r="S726" s="588"/>
    </row>
    <row r="727" spans="13:19" hidden="1" x14ac:dyDescent="0.25">
      <c r="M727" s="657"/>
      <c r="S727" s="588"/>
    </row>
    <row r="728" spans="13:19" hidden="1" x14ac:dyDescent="0.25">
      <c r="M728" s="657"/>
      <c r="S728" s="588"/>
    </row>
    <row r="729" spans="13:19" hidden="1" x14ac:dyDescent="0.25">
      <c r="M729" s="657"/>
      <c r="S729" s="588"/>
    </row>
    <row r="730" spans="13:19" hidden="1" x14ac:dyDescent="0.25">
      <c r="M730" s="657"/>
      <c r="S730" s="588"/>
    </row>
    <row r="731" spans="13:19" hidden="1" x14ac:dyDescent="0.25">
      <c r="M731" s="657"/>
      <c r="S731" s="588"/>
    </row>
    <row r="732" spans="13:19" hidden="1" x14ac:dyDescent="0.25">
      <c r="M732" s="657"/>
      <c r="S732" s="588"/>
    </row>
    <row r="733" spans="13:19" hidden="1" x14ac:dyDescent="0.25">
      <c r="M733" s="657"/>
      <c r="S733" s="588"/>
    </row>
    <row r="734" spans="13:19" hidden="1" x14ac:dyDescent="0.25">
      <c r="M734" s="657"/>
      <c r="S734" s="588"/>
    </row>
    <row r="735" spans="13:19" hidden="1" x14ac:dyDescent="0.25">
      <c r="M735" s="657"/>
      <c r="S735" s="588"/>
    </row>
    <row r="736" spans="13:19" hidden="1" x14ac:dyDescent="0.25">
      <c r="M736" s="657"/>
      <c r="S736" s="588"/>
    </row>
    <row r="737" spans="13:19" hidden="1" x14ac:dyDescent="0.25">
      <c r="M737" s="657"/>
      <c r="S737" s="588"/>
    </row>
    <row r="738" spans="13:19" hidden="1" x14ac:dyDescent="0.25">
      <c r="M738" s="657"/>
      <c r="S738" s="588"/>
    </row>
    <row r="739" spans="13:19" hidden="1" x14ac:dyDescent="0.25">
      <c r="M739" s="657"/>
      <c r="S739" s="588"/>
    </row>
    <row r="740" spans="13:19" hidden="1" x14ac:dyDescent="0.25">
      <c r="M740" s="657"/>
      <c r="S740" s="588"/>
    </row>
    <row r="741" spans="13:19" hidden="1" x14ac:dyDescent="0.25">
      <c r="M741" s="657"/>
      <c r="S741" s="588"/>
    </row>
    <row r="742" spans="13:19" hidden="1" x14ac:dyDescent="0.25">
      <c r="M742" s="657"/>
      <c r="S742" s="588"/>
    </row>
    <row r="743" spans="13:19" hidden="1" x14ac:dyDescent="0.25">
      <c r="M743" s="657"/>
      <c r="S743" s="588"/>
    </row>
    <row r="744" spans="13:19" hidden="1" x14ac:dyDescent="0.25">
      <c r="M744" s="657"/>
      <c r="S744" s="588"/>
    </row>
    <row r="745" spans="13:19" hidden="1" x14ac:dyDescent="0.25">
      <c r="M745" s="657"/>
      <c r="S745" s="588"/>
    </row>
    <row r="746" spans="13:19" hidden="1" x14ac:dyDescent="0.25">
      <c r="M746" s="657"/>
      <c r="S746" s="588"/>
    </row>
    <row r="747" spans="13:19" hidden="1" x14ac:dyDescent="0.25">
      <c r="M747" s="657"/>
      <c r="S747" s="588"/>
    </row>
    <row r="748" spans="13:19" hidden="1" x14ac:dyDescent="0.25">
      <c r="M748" s="657"/>
      <c r="S748" s="588"/>
    </row>
    <row r="749" spans="13:19" hidden="1" x14ac:dyDescent="0.25">
      <c r="M749" s="657"/>
      <c r="S749" s="588"/>
    </row>
    <row r="750" spans="13:19" hidden="1" x14ac:dyDescent="0.25">
      <c r="M750" s="657"/>
      <c r="S750" s="588"/>
    </row>
    <row r="751" spans="13:19" hidden="1" x14ac:dyDescent="0.25">
      <c r="M751" s="657"/>
      <c r="S751" s="588"/>
    </row>
    <row r="752" spans="13:19" hidden="1" x14ac:dyDescent="0.25">
      <c r="M752" s="657"/>
      <c r="S752" s="588"/>
    </row>
    <row r="753" spans="13:19" hidden="1" x14ac:dyDescent="0.25">
      <c r="M753" s="657"/>
      <c r="S753" s="588"/>
    </row>
    <row r="754" spans="13:19" hidden="1" x14ac:dyDescent="0.25">
      <c r="M754" s="657"/>
      <c r="S754" s="588"/>
    </row>
    <row r="755" spans="13:19" hidden="1" x14ac:dyDescent="0.25">
      <c r="M755" s="657"/>
      <c r="S755" s="588"/>
    </row>
    <row r="756" spans="13:19" hidden="1" x14ac:dyDescent="0.25">
      <c r="M756" s="657"/>
      <c r="S756" s="588"/>
    </row>
    <row r="757" spans="13:19" hidden="1" x14ac:dyDescent="0.25">
      <c r="M757" s="657"/>
      <c r="S757" s="588"/>
    </row>
    <row r="758" spans="13:19" hidden="1" x14ac:dyDescent="0.25">
      <c r="M758" s="657"/>
      <c r="S758" s="588"/>
    </row>
    <row r="759" spans="13:19" hidden="1" x14ac:dyDescent="0.25">
      <c r="M759" s="657"/>
      <c r="S759" s="588"/>
    </row>
    <row r="760" spans="13:19" hidden="1" x14ac:dyDescent="0.25">
      <c r="M760" s="657"/>
      <c r="S760" s="588"/>
    </row>
    <row r="761" spans="13:19" hidden="1" x14ac:dyDescent="0.25">
      <c r="M761" s="657"/>
      <c r="S761" s="588"/>
    </row>
    <row r="762" spans="13:19" hidden="1" x14ac:dyDescent="0.25">
      <c r="M762" s="657"/>
      <c r="S762" s="588"/>
    </row>
    <row r="763" spans="13:19" hidden="1" x14ac:dyDescent="0.25">
      <c r="M763" s="657"/>
      <c r="S763" s="588"/>
    </row>
    <row r="764" spans="13:19" hidden="1" x14ac:dyDescent="0.25">
      <c r="M764" s="657"/>
      <c r="S764" s="588"/>
    </row>
    <row r="765" spans="13:19" hidden="1" x14ac:dyDescent="0.25">
      <c r="M765" s="657"/>
      <c r="S765" s="588"/>
    </row>
    <row r="766" spans="13:19" hidden="1" x14ac:dyDescent="0.25">
      <c r="M766" s="657"/>
      <c r="S766" s="588"/>
    </row>
    <row r="767" spans="13:19" hidden="1" x14ac:dyDescent="0.25">
      <c r="M767" s="657"/>
      <c r="S767" s="588"/>
    </row>
    <row r="768" spans="13:19" hidden="1" x14ac:dyDescent="0.25">
      <c r="M768" s="657"/>
      <c r="S768" s="588"/>
    </row>
    <row r="769" spans="13:19" hidden="1" x14ac:dyDescent="0.25">
      <c r="M769" s="657"/>
      <c r="S769" s="588"/>
    </row>
    <row r="770" spans="13:19" hidden="1" x14ac:dyDescent="0.25">
      <c r="M770" s="657"/>
      <c r="S770" s="588"/>
    </row>
    <row r="771" spans="13:19" hidden="1" x14ac:dyDescent="0.25">
      <c r="M771" s="657"/>
      <c r="S771" s="588"/>
    </row>
    <row r="772" spans="13:19" hidden="1" x14ac:dyDescent="0.25">
      <c r="M772" s="657"/>
      <c r="S772" s="588"/>
    </row>
    <row r="773" spans="13:19" hidden="1" x14ac:dyDescent="0.25">
      <c r="M773" s="657"/>
      <c r="S773" s="588"/>
    </row>
    <row r="774" spans="13:19" hidden="1" x14ac:dyDescent="0.25">
      <c r="M774" s="657"/>
      <c r="S774" s="588"/>
    </row>
    <row r="775" spans="13:19" hidden="1" x14ac:dyDescent="0.25">
      <c r="M775" s="657"/>
      <c r="S775" s="588"/>
    </row>
    <row r="776" spans="13:19" hidden="1" x14ac:dyDescent="0.25">
      <c r="M776" s="657"/>
      <c r="S776" s="588"/>
    </row>
    <row r="777" spans="13:19" hidden="1" x14ac:dyDescent="0.25">
      <c r="M777" s="657"/>
      <c r="S777" s="588"/>
    </row>
    <row r="778" spans="13:19" hidden="1" x14ac:dyDescent="0.25">
      <c r="M778" s="657"/>
      <c r="S778" s="588"/>
    </row>
    <row r="779" spans="13:19" hidden="1" x14ac:dyDescent="0.25">
      <c r="M779" s="657"/>
      <c r="S779" s="588"/>
    </row>
    <row r="780" spans="13:19" hidden="1" x14ac:dyDescent="0.25">
      <c r="M780" s="657"/>
      <c r="S780" s="588"/>
    </row>
    <row r="781" spans="13:19" hidden="1" x14ac:dyDescent="0.25">
      <c r="M781" s="657"/>
      <c r="S781" s="588"/>
    </row>
    <row r="782" spans="13:19" hidden="1" x14ac:dyDescent="0.25">
      <c r="M782" s="657"/>
      <c r="S782" s="588"/>
    </row>
    <row r="783" spans="13:19" hidden="1" x14ac:dyDescent="0.25">
      <c r="M783" s="657"/>
      <c r="S783" s="588"/>
    </row>
    <row r="784" spans="13:19" hidden="1" x14ac:dyDescent="0.25">
      <c r="M784" s="657"/>
      <c r="S784" s="588"/>
    </row>
    <row r="785" spans="13:19" hidden="1" x14ac:dyDescent="0.25">
      <c r="M785" s="657"/>
      <c r="S785" s="588"/>
    </row>
    <row r="786" spans="13:19" hidden="1" x14ac:dyDescent="0.25">
      <c r="M786" s="657"/>
      <c r="S786" s="588"/>
    </row>
    <row r="787" spans="13:19" hidden="1" x14ac:dyDescent="0.25">
      <c r="M787" s="657"/>
      <c r="S787" s="588"/>
    </row>
    <row r="788" spans="13:19" hidden="1" x14ac:dyDescent="0.25">
      <c r="M788" s="657"/>
      <c r="S788" s="588"/>
    </row>
    <row r="789" spans="13:19" hidden="1" x14ac:dyDescent="0.25">
      <c r="M789" s="657"/>
      <c r="S789" s="588"/>
    </row>
    <row r="790" spans="13:19" hidden="1" x14ac:dyDescent="0.25">
      <c r="M790" s="657"/>
      <c r="S790" s="588"/>
    </row>
    <row r="791" spans="13:19" hidden="1" x14ac:dyDescent="0.25">
      <c r="M791" s="657"/>
      <c r="S791" s="588"/>
    </row>
    <row r="792" spans="13:19" hidden="1" x14ac:dyDescent="0.25">
      <c r="M792" s="657"/>
      <c r="S792" s="588"/>
    </row>
    <row r="793" spans="13:19" hidden="1" x14ac:dyDescent="0.25">
      <c r="M793" s="657"/>
      <c r="S793" s="588"/>
    </row>
    <row r="794" spans="13:19" hidden="1" x14ac:dyDescent="0.25">
      <c r="M794" s="657"/>
      <c r="S794" s="588"/>
    </row>
    <row r="795" spans="13:19" hidden="1" x14ac:dyDescent="0.25">
      <c r="M795" s="657"/>
      <c r="S795" s="588"/>
    </row>
    <row r="796" spans="13:19" hidden="1" x14ac:dyDescent="0.25">
      <c r="M796" s="657"/>
      <c r="S796" s="588"/>
    </row>
    <row r="797" spans="13:19" hidden="1" x14ac:dyDescent="0.25">
      <c r="M797" s="657"/>
      <c r="S797" s="588"/>
    </row>
    <row r="798" spans="13:19" hidden="1" x14ac:dyDescent="0.25">
      <c r="M798" s="657"/>
      <c r="S798" s="588"/>
    </row>
    <row r="799" spans="13:19" hidden="1" x14ac:dyDescent="0.25">
      <c r="M799" s="657"/>
      <c r="S799" s="588"/>
    </row>
    <row r="800" spans="13:19" hidden="1" x14ac:dyDescent="0.25">
      <c r="M800" s="657"/>
      <c r="S800" s="588"/>
    </row>
    <row r="801" spans="13:19" hidden="1" x14ac:dyDescent="0.25">
      <c r="M801" s="657"/>
      <c r="S801" s="588"/>
    </row>
    <row r="802" spans="13:19" hidden="1" x14ac:dyDescent="0.25">
      <c r="M802" s="657"/>
      <c r="S802" s="588"/>
    </row>
    <row r="803" spans="13:19" hidden="1" x14ac:dyDescent="0.25">
      <c r="M803" s="657"/>
      <c r="S803" s="588"/>
    </row>
    <row r="804" spans="13:19" hidden="1" x14ac:dyDescent="0.25">
      <c r="M804" s="657"/>
      <c r="S804" s="588"/>
    </row>
    <row r="805" spans="13:19" hidden="1" x14ac:dyDescent="0.25">
      <c r="M805" s="657"/>
      <c r="S805" s="588"/>
    </row>
    <row r="806" spans="13:19" hidden="1" x14ac:dyDescent="0.25">
      <c r="M806" s="657"/>
      <c r="S806" s="588"/>
    </row>
    <row r="807" spans="13:19" hidden="1" x14ac:dyDescent="0.25">
      <c r="M807" s="657"/>
      <c r="S807" s="588"/>
    </row>
    <row r="808" spans="13:19" hidden="1" x14ac:dyDescent="0.25">
      <c r="M808" s="657"/>
      <c r="S808" s="588"/>
    </row>
    <row r="809" spans="13:19" hidden="1" x14ac:dyDescent="0.25">
      <c r="M809" s="657"/>
      <c r="S809" s="588"/>
    </row>
    <row r="810" spans="13:19" hidden="1" x14ac:dyDescent="0.25">
      <c r="M810" s="657"/>
      <c r="S810" s="588"/>
    </row>
    <row r="811" spans="13:19" hidden="1" x14ac:dyDescent="0.25">
      <c r="M811" s="657"/>
      <c r="S811" s="588"/>
    </row>
    <row r="812" spans="13:19" hidden="1" x14ac:dyDescent="0.25">
      <c r="M812" s="657"/>
      <c r="S812" s="588"/>
    </row>
    <row r="813" spans="13:19" hidden="1" x14ac:dyDescent="0.25">
      <c r="M813" s="657"/>
      <c r="S813" s="588"/>
    </row>
    <row r="814" spans="13:19" hidden="1" x14ac:dyDescent="0.25">
      <c r="M814" s="657"/>
      <c r="S814" s="588"/>
    </row>
    <row r="815" spans="13:19" hidden="1" x14ac:dyDescent="0.25">
      <c r="M815" s="657"/>
      <c r="S815" s="588"/>
    </row>
    <row r="816" spans="13:19" hidden="1" x14ac:dyDescent="0.25">
      <c r="M816" s="657"/>
      <c r="S816" s="588"/>
    </row>
    <row r="817" spans="13:19" hidden="1" x14ac:dyDescent="0.25">
      <c r="M817" s="657"/>
      <c r="S817" s="588"/>
    </row>
    <row r="818" spans="13:19" hidden="1" x14ac:dyDescent="0.25">
      <c r="M818" s="657"/>
      <c r="S818" s="588"/>
    </row>
    <row r="819" spans="13:19" hidden="1" x14ac:dyDescent="0.25">
      <c r="M819" s="657"/>
      <c r="S819" s="588"/>
    </row>
    <row r="820" spans="13:19" hidden="1" x14ac:dyDescent="0.25">
      <c r="M820" s="657"/>
      <c r="S820" s="588"/>
    </row>
    <row r="821" spans="13:19" hidden="1" x14ac:dyDescent="0.25">
      <c r="M821" s="657"/>
      <c r="S821" s="588"/>
    </row>
    <row r="822" spans="13:19" hidden="1" x14ac:dyDescent="0.25">
      <c r="M822" s="657"/>
      <c r="S822" s="588"/>
    </row>
    <row r="823" spans="13:19" hidden="1" x14ac:dyDescent="0.25">
      <c r="M823" s="657"/>
      <c r="S823" s="588"/>
    </row>
    <row r="824" spans="13:19" hidden="1" x14ac:dyDescent="0.25">
      <c r="M824" s="657"/>
      <c r="S824" s="588"/>
    </row>
    <row r="825" spans="13:19" hidden="1" x14ac:dyDescent="0.25">
      <c r="M825" s="657"/>
      <c r="S825" s="588"/>
    </row>
    <row r="826" spans="13:19" hidden="1" x14ac:dyDescent="0.25">
      <c r="M826" s="657"/>
      <c r="S826" s="588"/>
    </row>
    <row r="827" spans="13:19" hidden="1" x14ac:dyDescent="0.25">
      <c r="M827" s="657"/>
      <c r="S827" s="588"/>
    </row>
    <row r="828" spans="13:19" hidden="1" x14ac:dyDescent="0.25">
      <c r="M828" s="657"/>
      <c r="S828" s="588"/>
    </row>
    <row r="829" spans="13:19" hidden="1" x14ac:dyDescent="0.25">
      <c r="M829" s="657"/>
      <c r="S829" s="588"/>
    </row>
    <row r="830" spans="13:19" hidden="1" x14ac:dyDescent="0.25">
      <c r="M830" s="657"/>
      <c r="S830" s="588"/>
    </row>
    <row r="831" spans="13:19" hidden="1" x14ac:dyDescent="0.25">
      <c r="M831" s="657"/>
      <c r="S831" s="588"/>
    </row>
    <row r="832" spans="13:19" hidden="1" x14ac:dyDescent="0.25">
      <c r="M832" s="657"/>
      <c r="S832" s="588"/>
    </row>
    <row r="833" spans="13:19" hidden="1" x14ac:dyDescent="0.25">
      <c r="M833" s="657"/>
      <c r="S833" s="588"/>
    </row>
    <row r="834" spans="13:19" hidden="1" x14ac:dyDescent="0.25">
      <c r="M834" s="657"/>
      <c r="S834" s="588"/>
    </row>
    <row r="835" spans="13:19" hidden="1" x14ac:dyDescent="0.25">
      <c r="M835" s="657"/>
      <c r="S835" s="588"/>
    </row>
    <row r="836" spans="13:19" hidden="1" x14ac:dyDescent="0.25">
      <c r="M836" s="657"/>
      <c r="S836" s="588"/>
    </row>
    <row r="837" spans="13:19" hidden="1" x14ac:dyDescent="0.25">
      <c r="M837" s="657"/>
      <c r="S837" s="588"/>
    </row>
    <row r="838" spans="13:19" hidden="1" x14ac:dyDescent="0.25">
      <c r="M838" s="657"/>
      <c r="S838" s="588"/>
    </row>
    <row r="839" spans="13:19" hidden="1" x14ac:dyDescent="0.25">
      <c r="M839" s="657"/>
      <c r="S839" s="588"/>
    </row>
    <row r="840" spans="13:19" hidden="1" x14ac:dyDescent="0.25">
      <c r="M840" s="657"/>
      <c r="S840" s="588"/>
    </row>
    <row r="841" spans="13:19" hidden="1" x14ac:dyDescent="0.25">
      <c r="M841" s="657"/>
      <c r="S841" s="588"/>
    </row>
    <row r="842" spans="13:19" hidden="1" x14ac:dyDescent="0.25">
      <c r="M842" s="657"/>
      <c r="S842" s="588"/>
    </row>
    <row r="843" spans="13:19" hidden="1" x14ac:dyDescent="0.25">
      <c r="M843" s="657"/>
      <c r="S843" s="588"/>
    </row>
    <row r="844" spans="13:19" hidden="1" x14ac:dyDescent="0.25">
      <c r="M844" s="657"/>
      <c r="S844" s="588"/>
    </row>
    <row r="845" spans="13:19" hidden="1" x14ac:dyDescent="0.25">
      <c r="M845" s="657"/>
      <c r="S845" s="588"/>
    </row>
    <row r="846" spans="13:19" hidden="1" x14ac:dyDescent="0.25">
      <c r="M846" s="657"/>
      <c r="S846" s="588"/>
    </row>
    <row r="847" spans="13:19" hidden="1" x14ac:dyDescent="0.25">
      <c r="M847" s="657"/>
      <c r="S847" s="588"/>
    </row>
    <row r="848" spans="13:19" hidden="1" x14ac:dyDescent="0.25">
      <c r="M848" s="657"/>
      <c r="S848" s="588"/>
    </row>
    <row r="849" spans="13:19" hidden="1" x14ac:dyDescent="0.25">
      <c r="M849" s="657"/>
      <c r="S849" s="588"/>
    </row>
    <row r="850" spans="13:19" hidden="1" x14ac:dyDescent="0.25">
      <c r="M850" s="657"/>
      <c r="S850" s="588"/>
    </row>
    <row r="851" spans="13:19" hidden="1" x14ac:dyDescent="0.25">
      <c r="M851" s="657"/>
      <c r="S851" s="588"/>
    </row>
    <row r="852" spans="13:19" hidden="1" x14ac:dyDescent="0.25">
      <c r="M852" s="657"/>
      <c r="S852" s="588"/>
    </row>
    <row r="853" spans="13:19" hidden="1" x14ac:dyDescent="0.25">
      <c r="M853" s="657"/>
      <c r="S853" s="588"/>
    </row>
    <row r="854" spans="13:19" hidden="1" x14ac:dyDescent="0.25">
      <c r="M854" s="657"/>
      <c r="S854" s="588"/>
    </row>
    <row r="855" spans="13:19" hidden="1" x14ac:dyDescent="0.25">
      <c r="M855" s="657"/>
      <c r="S855" s="588"/>
    </row>
    <row r="856" spans="13:19" hidden="1" x14ac:dyDescent="0.25">
      <c r="M856" s="657"/>
      <c r="S856" s="588"/>
    </row>
    <row r="857" spans="13:19" hidden="1" x14ac:dyDescent="0.25">
      <c r="M857" s="657"/>
      <c r="S857" s="588"/>
    </row>
    <row r="858" spans="13:19" hidden="1" x14ac:dyDescent="0.25">
      <c r="M858" s="657"/>
      <c r="S858" s="588"/>
    </row>
    <row r="859" spans="13:19" hidden="1" x14ac:dyDescent="0.25">
      <c r="M859" s="657"/>
      <c r="S859" s="588"/>
    </row>
    <row r="860" spans="13:19" hidden="1" x14ac:dyDescent="0.25">
      <c r="M860" s="657"/>
      <c r="S860" s="588"/>
    </row>
    <row r="861" spans="13:19" hidden="1" x14ac:dyDescent="0.25">
      <c r="M861" s="657"/>
      <c r="S861" s="588"/>
    </row>
    <row r="862" spans="13:19" hidden="1" x14ac:dyDescent="0.25">
      <c r="M862" s="657"/>
      <c r="S862" s="588"/>
    </row>
    <row r="863" spans="13:19" hidden="1" x14ac:dyDescent="0.25">
      <c r="M863" s="657"/>
      <c r="S863" s="588"/>
    </row>
    <row r="864" spans="13:19" hidden="1" x14ac:dyDescent="0.25">
      <c r="M864" s="657"/>
      <c r="S864" s="588"/>
    </row>
    <row r="865" spans="13:19" hidden="1" x14ac:dyDescent="0.25">
      <c r="M865" s="657"/>
      <c r="S865" s="588"/>
    </row>
    <row r="866" spans="13:19" hidden="1" x14ac:dyDescent="0.25">
      <c r="M866" s="657"/>
      <c r="S866" s="588"/>
    </row>
    <row r="867" spans="13:19" hidden="1" x14ac:dyDescent="0.25">
      <c r="M867" s="657"/>
      <c r="S867" s="588"/>
    </row>
    <row r="868" spans="13:19" hidden="1" x14ac:dyDescent="0.25">
      <c r="M868" s="657"/>
      <c r="S868" s="588"/>
    </row>
    <row r="869" spans="13:19" hidden="1" x14ac:dyDescent="0.25">
      <c r="M869" s="657"/>
      <c r="S869" s="588"/>
    </row>
    <row r="870" spans="13:19" hidden="1" x14ac:dyDescent="0.25">
      <c r="M870" s="657"/>
      <c r="S870" s="588"/>
    </row>
    <row r="871" spans="13:19" hidden="1" x14ac:dyDescent="0.25">
      <c r="M871" s="657"/>
      <c r="S871" s="588"/>
    </row>
    <row r="872" spans="13:19" hidden="1" x14ac:dyDescent="0.25">
      <c r="M872" s="657"/>
      <c r="S872" s="588"/>
    </row>
    <row r="873" spans="13:19" hidden="1" x14ac:dyDescent="0.25">
      <c r="M873" s="657"/>
      <c r="S873" s="588"/>
    </row>
    <row r="874" spans="13:19" hidden="1" x14ac:dyDescent="0.25">
      <c r="M874" s="657"/>
      <c r="S874" s="588"/>
    </row>
    <row r="875" spans="13:19" hidden="1" x14ac:dyDescent="0.25">
      <c r="M875" s="657"/>
      <c r="S875" s="588"/>
    </row>
    <row r="876" spans="13:19" hidden="1" x14ac:dyDescent="0.25">
      <c r="M876" s="657"/>
      <c r="S876" s="588"/>
    </row>
    <row r="877" spans="13:19" hidden="1" x14ac:dyDescent="0.25">
      <c r="M877" s="657"/>
      <c r="S877" s="588"/>
    </row>
    <row r="878" spans="13:19" hidden="1" x14ac:dyDescent="0.25">
      <c r="M878" s="657"/>
      <c r="S878" s="588"/>
    </row>
    <row r="879" spans="13:19" hidden="1" x14ac:dyDescent="0.25">
      <c r="M879" s="657"/>
      <c r="S879" s="588"/>
    </row>
    <row r="880" spans="13:19" hidden="1" x14ac:dyDescent="0.25">
      <c r="M880" s="657"/>
      <c r="S880" s="588"/>
    </row>
    <row r="881" spans="13:19" hidden="1" x14ac:dyDescent="0.25">
      <c r="M881" s="657"/>
      <c r="S881" s="588"/>
    </row>
    <row r="882" spans="13:19" hidden="1" x14ac:dyDescent="0.25">
      <c r="M882" s="657"/>
      <c r="S882" s="588"/>
    </row>
    <row r="883" spans="13:19" hidden="1" x14ac:dyDescent="0.25">
      <c r="M883" s="657"/>
      <c r="S883" s="588"/>
    </row>
    <row r="884" spans="13:19" hidden="1" x14ac:dyDescent="0.25">
      <c r="M884" s="657"/>
      <c r="S884" s="588"/>
    </row>
    <row r="885" spans="13:19" hidden="1" x14ac:dyDescent="0.25">
      <c r="M885" s="657"/>
      <c r="S885" s="588"/>
    </row>
    <row r="886" spans="13:19" hidden="1" x14ac:dyDescent="0.25">
      <c r="M886" s="657"/>
      <c r="S886" s="588"/>
    </row>
    <row r="887" spans="13:19" hidden="1" x14ac:dyDescent="0.25">
      <c r="M887" s="657"/>
      <c r="S887" s="588"/>
    </row>
    <row r="888" spans="13:19" hidden="1" x14ac:dyDescent="0.25">
      <c r="M888" s="657"/>
      <c r="S888" s="588"/>
    </row>
    <row r="889" spans="13:19" hidden="1" x14ac:dyDescent="0.25">
      <c r="M889" s="657"/>
      <c r="S889" s="588"/>
    </row>
    <row r="890" spans="13:19" hidden="1" x14ac:dyDescent="0.25">
      <c r="M890" s="657"/>
      <c r="S890" s="588"/>
    </row>
    <row r="891" spans="13:19" hidden="1" x14ac:dyDescent="0.25">
      <c r="M891" s="657"/>
      <c r="S891" s="588"/>
    </row>
    <row r="892" spans="13:19" hidden="1" x14ac:dyDescent="0.25">
      <c r="M892" s="657"/>
      <c r="S892" s="588"/>
    </row>
    <row r="893" spans="13:19" hidden="1" x14ac:dyDescent="0.25">
      <c r="M893" s="657"/>
      <c r="S893" s="588"/>
    </row>
    <row r="894" spans="13:19" hidden="1" x14ac:dyDescent="0.25">
      <c r="M894" s="657"/>
      <c r="S894" s="588"/>
    </row>
    <row r="895" spans="13:19" hidden="1" x14ac:dyDescent="0.25">
      <c r="M895" s="657"/>
      <c r="S895" s="588"/>
    </row>
    <row r="896" spans="13:19" hidden="1" x14ac:dyDescent="0.25">
      <c r="M896" s="657"/>
      <c r="S896" s="588"/>
    </row>
    <row r="897" spans="13:19" hidden="1" x14ac:dyDescent="0.25">
      <c r="M897" s="657"/>
      <c r="S897" s="588"/>
    </row>
    <row r="898" spans="13:19" hidden="1" x14ac:dyDescent="0.25">
      <c r="M898" s="657"/>
      <c r="S898" s="588"/>
    </row>
    <row r="899" spans="13:19" hidden="1" x14ac:dyDescent="0.25">
      <c r="M899" s="657"/>
      <c r="S899" s="588"/>
    </row>
    <row r="900" spans="13:19" hidden="1" x14ac:dyDescent="0.25">
      <c r="M900" s="657"/>
      <c r="S900" s="588"/>
    </row>
    <row r="901" spans="13:19" hidden="1" x14ac:dyDescent="0.25">
      <c r="M901" s="657"/>
      <c r="S901" s="588"/>
    </row>
    <row r="902" spans="13:19" hidden="1" x14ac:dyDescent="0.25">
      <c r="M902" s="657"/>
      <c r="S902" s="588"/>
    </row>
    <row r="903" spans="13:19" hidden="1" x14ac:dyDescent="0.25">
      <c r="M903" s="657"/>
      <c r="S903" s="588"/>
    </row>
    <row r="904" spans="13:19" hidden="1" x14ac:dyDescent="0.25">
      <c r="M904" s="657"/>
      <c r="S904" s="588"/>
    </row>
    <row r="905" spans="13:19" hidden="1" x14ac:dyDescent="0.25">
      <c r="M905" s="657"/>
      <c r="S905" s="588"/>
    </row>
    <row r="906" spans="13:19" hidden="1" x14ac:dyDescent="0.25">
      <c r="M906" s="657"/>
      <c r="S906" s="588"/>
    </row>
    <row r="907" spans="13:19" hidden="1" x14ac:dyDescent="0.25">
      <c r="M907" s="657"/>
      <c r="S907" s="588"/>
    </row>
    <row r="908" spans="13:19" hidden="1" x14ac:dyDescent="0.25">
      <c r="M908" s="657"/>
      <c r="S908" s="588"/>
    </row>
    <row r="909" spans="13:19" hidden="1" x14ac:dyDescent="0.25">
      <c r="M909" s="657"/>
      <c r="S909" s="588"/>
    </row>
    <row r="910" spans="13:19" hidden="1" x14ac:dyDescent="0.25">
      <c r="M910" s="657"/>
      <c r="S910" s="588"/>
    </row>
    <row r="911" spans="13:19" hidden="1" x14ac:dyDescent="0.25">
      <c r="M911" s="657"/>
      <c r="S911" s="588"/>
    </row>
    <row r="912" spans="13:19" hidden="1" x14ac:dyDescent="0.25">
      <c r="M912" s="657"/>
      <c r="S912" s="588"/>
    </row>
    <row r="913" spans="13:19" hidden="1" x14ac:dyDescent="0.25">
      <c r="M913" s="657"/>
      <c r="S913" s="588"/>
    </row>
    <row r="914" spans="13:19" hidden="1" x14ac:dyDescent="0.25">
      <c r="M914" s="657"/>
      <c r="S914" s="588"/>
    </row>
    <row r="915" spans="13:19" hidden="1" x14ac:dyDescent="0.25">
      <c r="M915" s="657"/>
      <c r="S915" s="588"/>
    </row>
    <row r="916" spans="13:19" hidden="1" x14ac:dyDescent="0.25">
      <c r="M916" s="657"/>
      <c r="S916" s="588"/>
    </row>
    <row r="917" spans="13:19" hidden="1" x14ac:dyDescent="0.25">
      <c r="M917" s="657"/>
      <c r="S917" s="588"/>
    </row>
    <row r="918" spans="13:19" hidden="1" x14ac:dyDescent="0.25">
      <c r="M918" s="657"/>
      <c r="S918" s="588"/>
    </row>
    <row r="919" spans="13:19" hidden="1" x14ac:dyDescent="0.25">
      <c r="M919" s="657"/>
      <c r="S919" s="588"/>
    </row>
    <row r="920" spans="13:19" hidden="1" x14ac:dyDescent="0.25">
      <c r="M920" s="657"/>
      <c r="S920" s="588"/>
    </row>
    <row r="921" spans="13:19" hidden="1" x14ac:dyDescent="0.25">
      <c r="M921" s="657"/>
      <c r="S921" s="588"/>
    </row>
    <row r="922" spans="13:19" hidden="1" x14ac:dyDescent="0.25">
      <c r="M922" s="657"/>
      <c r="S922" s="588"/>
    </row>
    <row r="923" spans="13:19" hidden="1" x14ac:dyDescent="0.25">
      <c r="M923" s="657"/>
      <c r="S923" s="588"/>
    </row>
    <row r="924" spans="13:19" hidden="1" x14ac:dyDescent="0.25">
      <c r="M924" s="657"/>
      <c r="S924" s="588"/>
    </row>
    <row r="925" spans="13:19" hidden="1" x14ac:dyDescent="0.25">
      <c r="M925" s="657"/>
      <c r="S925" s="588"/>
    </row>
    <row r="926" spans="13:19" hidden="1" x14ac:dyDescent="0.25">
      <c r="M926" s="657"/>
      <c r="S926" s="588"/>
    </row>
    <row r="927" spans="13:19" hidden="1" x14ac:dyDescent="0.25">
      <c r="M927" s="657"/>
      <c r="S927" s="588"/>
    </row>
    <row r="928" spans="13:19" hidden="1" x14ac:dyDescent="0.25">
      <c r="M928" s="657"/>
      <c r="S928" s="588"/>
    </row>
    <row r="929" spans="13:19" hidden="1" x14ac:dyDescent="0.25">
      <c r="M929" s="657"/>
      <c r="S929" s="588"/>
    </row>
    <row r="930" spans="13:19" hidden="1" x14ac:dyDescent="0.25">
      <c r="M930" s="657"/>
      <c r="S930" s="588"/>
    </row>
    <row r="931" spans="13:19" hidden="1" x14ac:dyDescent="0.25">
      <c r="M931" s="657"/>
      <c r="S931" s="588"/>
    </row>
    <row r="932" spans="13:19" hidden="1" x14ac:dyDescent="0.25">
      <c r="M932" s="657"/>
      <c r="S932" s="588"/>
    </row>
    <row r="933" spans="13:19" hidden="1" x14ac:dyDescent="0.25">
      <c r="M933" s="657"/>
      <c r="S933" s="588"/>
    </row>
    <row r="934" spans="13:19" hidden="1" x14ac:dyDescent="0.25">
      <c r="M934" s="657"/>
      <c r="S934" s="588"/>
    </row>
    <row r="935" spans="13:19" hidden="1" x14ac:dyDescent="0.25">
      <c r="M935" s="657"/>
      <c r="S935" s="588"/>
    </row>
    <row r="936" spans="13:19" hidden="1" x14ac:dyDescent="0.25">
      <c r="M936" s="657"/>
      <c r="S936" s="588"/>
    </row>
    <row r="937" spans="13:19" hidden="1" x14ac:dyDescent="0.25">
      <c r="M937" s="657"/>
      <c r="S937" s="588"/>
    </row>
    <row r="938" spans="13:19" hidden="1" x14ac:dyDescent="0.25">
      <c r="M938" s="657"/>
      <c r="S938" s="588"/>
    </row>
    <row r="939" spans="13:19" hidden="1" x14ac:dyDescent="0.25">
      <c r="M939" s="657"/>
      <c r="S939" s="588"/>
    </row>
    <row r="940" spans="13:19" hidden="1" x14ac:dyDescent="0.25">
      <c r="M940" s="657"/>
      <c r="S940" s="588"/>
    </row>
    <row r="941" spans="13:19" hidden="1" x14ac:dyDescent="0.25">
      <c r="M941" s="657"/>
      <c r="S941" s="588"/>
    </row>
    <row r="942" spans="13:19" hidden="1" x14ac:dyDescent="0.25">
      <c r="M942" s="657"/>
      <c r="S942" s="588"/>
    </row>
    <row r="943" spans="13:19" hidden="1" x14ac:dyDescent="0.25">
      <c r="M943" s="657"/>
      <c r="S943" s="588"/>
    </row>
    <row r="944" spans="13:19" hidden="1" x14ac:dyDescent="0.25">
      <c r="M944" s="657"/>
      <c r="S944" s="588"/>
    </row>
    <row r="945" spans="13:19" hidden="1" x14ac:dyDescent="0.25">
      <c r="M945" s="657"/>
      <c r="S945" s="588"/>
    </row>
    <row r="946" spans="13:19" hidden="1" x14ac:dyDescent="0.25">
      <c r="M946" s="657"/>
      <c r="S946" s="588"/>
    </row>
    <row r="947" spans="13:19" hidden="1" x14ac:dyDescent="0.25">
      <c r="M947" s="657"/>
      <c r="S947" s="588"/>
    </row>
    <row r="948" spans="13:19" hidden="1" x14ac:dyDescent="0.25">
      <c r="M948" s="657"/>
      <c r="S948" s="588"/>
    </row>
    <row r="949" spans="13:19" hidden="1" x14ac:dyDescent="0.25">
      <c r="M949" s="657"/>
      <c r="S949" s="588"/>
    </row>
    <row r="950" spans="13:19" hidden="1" x14ac:dyDescent="0.25">
      <c r="M950" s="657"/>
      <c r="S950" s="588"/>
    </row>
    <row r="951" spans="13:19" hidden="1" x14ac:dyDescent="0.25">
      <c r="M951" s="657"/>
      <c r="S951" s="588"/>
    </row>
    <row r="952" spans="13:19" hidden="1" x14ac:dyDescent="0.25">
      <c r="M952" s="657"/>
      <c r="S952" s="588"/>
    </row>
    <row r="953" spans="13:19" hidden="1" x14ac:dyDescent="0.25">
      <c r="M953" s="657"/>
      <c r="S953" s="588"/>
    </row>
    <row r="954" spans="13:19" hidden="1" x14ac:dyDescent="0.25">
      <c r="M954" s="657"/>
      <c r="S954" s="588"/>
    </row>
    <row r="955" spans="13:19" hidden="1" x14ac:dyDescent="0.25">
      <c r="M955" s="657"/>
      <c r="S955" s="588"/>
    </row>
    <row r="956" spans="13:19" hidden="1" x14ac:dyDescent="0.25">
      <c r="M956" s="657"/>
      <c r="S956" s="588"/>
    </row>
    <row r="957" spans="13:19" hidden="1" x14ac:dyDescent="0.25">
      <c r="M957" s="657"/>
      <c r="S957" s="588"/>
    </row>
    <row r="958" spans="13:19" hidden="1" x14ac:dyDescent="0.25">
      <c r="M958" s="657"/>
      <c r="S958" s="588"/>
    </row>
    <row r="959" spans="13:19" hidden="1" x14ac:dyDescent="0.25">
      <c r="M959" s="657"/>
      <c r="S959" s="588"/>
    </row>
    <row r="960" spans="13:19" hidden="1" x14ac:dyDescent="0.25">
      <c r="M960" s="657"/>
      <c r="S960" s="588"/>
    </row>
    <row r="961" spans="13:19" hidden="1" x14ac:dyDescent="0.25">
      <c r="M961" s="657"/>
      <c r="S961" s="588"/>
    </row>
    <row r="962" spans="13:19" hidden="1" x14ac:dyDescent="0.25">
      <c r="M962" s="657"/>
      <c r="S962" s="588"/>
    </row>
    <row r="963" spans="13:19" hidden="1" x14ac:dyDescent="0.25">
      <c r="M963" s="657"/>
      <c r="S963" s="588"/>
    </row>
    <row r="964" spans="13:19" hidden="1" x14ac:dyDescent="0.25">
      <c r="M964" s="657"/>
      <c r="S964" s="588"/>
    </row>
    <row r="965" spans="13:19" hidden="1" x14ac:dyDescent="0.25">
      <c r="M965" s="657"/>
      <c r="S965" s="588"/>
    </row>
    <row r="966" spans="13:19" hidden="1" x14ac:dyDescent="0.25">
      <c r="M966" s="657"/>
      <c r="S966" s="588"/>
    </row>
    <row r="967" spans="13:19" hidden="1" x14ac:dyDescent="0.25">
      <c r="M967" s="657"/>
      <c r="S967" s="588"/>
    </row>
    <row r="968" spans="13:19" hidden="1" x14ac:dyDescent="0.25">
      <c r="M968" s="657"/>
      <c r="S968" s="588"/>
    </row>
    <row r="969" spans="13:19" hidden="1" x14ac:dyDescent="0.25">
      <c r="M969" s="657"/>
      <c r="S969" s="588"/>
    </row>
    <row r="970" spans="13:19" hidden="1" x14ac:dyDescent="0.25">
      <c r="M970" s="657"/>
      <c r="S970" s="588"/>
    </row>
    <row r="971" spans="13:19" hidden="1" x14ac:dyDescent="0.25">
      <c r="M971" s="657"/>
      <c r="S971" s="588"/>
    </row>
    <row r="972" spans="13:19" hidden="1" x14ac:dyDescent="0.25">
      <c r="M972" s="657"/>
      <c r="S972" s="588"/>
    </row>
    <row r="973" spans="13:19" hidden="1" x14ac:dyDescent="0.25">
      <c r="M973" s="657"/>
      <c r="S973" s="588"/>
    </row>
    <row r="974" spans="13:19" hidden="1" x14ac:dyDescent="0.25">
      <c r="M974" s="657"/>
      <c r="S974" s="588"/>
    </row>
    <row r="975" spans="13:19" hidden="1" x14ac:dyDescent="0.25">
      <c r="M975" s="657"/>
      <c r="S975" s="588"/>
    </row>
    <row r="976" spans="13:19" hidden="1" x14ac:dyDescent="0.25">
      <c r="M976" s="657"/>
      <c r="S976" s="588"/>
    </row>
    <row r="977" spans="13:19" hidden="1" x14ac:dyDescent="0.25">
      <c r="M977" s="657"/>
      <c r="S977" s="588"/>
    </row>
    <row r="978" spans="13:19" hidden="1" x14ac:dyDescent="0.25">
      <c r="M978" s="657"/>
      <c r="S978" s="588"/>
    </row>
    <row r="979" spans="13:19" hidden="1" x14ac:dyDescent="0.25">
      <c r="M979" s="657"/>
      <c r="S979" s="588"/>
    </row>
    <row r="980" spans="13:19" hidden="1" x14ac:dyDescent="0.25">
      <c r="M980" s="657"/>
      <c r="S980" s="588"/>
    </row>
    <row r="981" spans="13:19" hidden="1" x14ac:dyDescent="0.25">
      <c r="M981" s="657"/>
      <c r="S981" s="588"/>
    </row>
    <row r="982" spans="13:19" hidden="1" x14ac:dyDescent="0.25">
      <c r="M982" s="657"/>
      <c r="S982" s="588"/>
    </row>
    <row r="983" spans="13:19" hidden="1" x14ac:dyDescent="0.25">
      <c r="M983" s="657"/>
      <c r="S983" s="588"/>
    </row>
    <row r="984" spans="13:19" hidden="1" x14ac:dyDescent="0.25">
      <c r="M984" s="657"/>
      <c r="S984" s="588"/>
    </row>
    <row r="985" spans="13:19" hidden="1" x14ac:dyDescent="0.25">
      <c r="M985" s="657"/>
      <c r="S985" s="588"/>
    </row>
    <row r="986" spans="13:19" hidden="1" x14ac:dyDescent="0.25">
      <c r="M986" s="657"/>
      <c r="S986" s="588"/>
    </row>
    <row r="987" spans="13:19" hidden="1" x14ac:dyDescent="0.25">
      <c r="M987" s="657"/>
      <c r="S987" s="588"/>
    </row>
    <row r="988" spans="13:19" hidden="1" x14ac:dyDescent="0.25">
      <c r="M988" s="657"/>
      <c r="S988" s="588"/>
    </row>
    <row r="989" spans="13:19" hidden="1" x14ac:dyDescent="0.25">
      <c r="M989" s="657"/>
      <c r="S989" s="588"/>
    </row>
    <row r="990" spans="13:19" hidden="1" x14ac:dyDescent="0.25">
      <c r="M990" s="657"/>
      <c r="S990" s="588"/>
    </row>
    <row r="991" spans="13:19" hidden="1" x14ac:dyDescent="0.25">
      <c r="M991" s="657"/>
      <c r="S991" s="588"/>
    </row>
    <row r="992" spans="13:19" hidden="1" x14ac:dyDescent="0.25">
      <c r="M992" s="657"/>
      <c r="S992" s="588"/>
    </row>
    <row r="993" spans="13:19" hidden="1" x14ac:dyDescent="0.25">
      <c r="M993" s="657"/>
      <c r="S993" s="588"/>
    </row>
    <row r="994" spans="13:19" hidden="1" x14ac:dyDescent="0.25">
      <c r="M994" s="657"/>
      <c r="S994" s="588"/>
    </row>
    <row r="995" spans="13:19" hidden="1" x14ac:dyDescent="0.25">
      <c r="M995" s="657"/>
      <c r="S995" s="588"/>
    </row>
    <row r="996" spans="13:19" hidden="1" x14ac:dyDescent="0.25">
      <c r="M996" s="657"/>
      <c r="S996" s="588"/>
    </row>
    <row r="997" spans="13:19" hidden="1" x14ac:dyDescent="0.25">
      <c r="M997" s="657"/>
      <c r="S997" s="588"/>
    </row>
    <row r="998" spans="13:19" hidden="1" x14ac:dyDescent="0.25">
      <c r="M998" s="657"/>
      <c r="S998" s="588"/>
    </row>
    <row r="999" spans="13:19" hidden="1" x14ac:dyDescent="0.25">
      <c r="M999" s="657"/>
      <c r="S999" s="588"/>
    </row>
    <row r="1000" spans="13:19" hidden="1" x14ac:dyDescent="0.25">
      <c r="M1000" s="657"/>
      <c r="S1000" s="588"/>
    </row>
    <row r="1001" spans="13:19" hidden="1" x14ac:dyDescent="0.25">
      <c r="M1001" s="657"/>
      <c r="S1001" s="588"/>
    </row>
    <row r="1002" spans="13:19" hidden="1" x14ac:dyDescent="0.25">
      <c r="M1002" s="657"/>
      <c r="S1002" s="588"/>
    </row>
    <row r="1003" spans="13:19" hidden="1" x14ac:dyDescent="0.25">
      <c r="M1003" s="657"/>
      <c r="S1003" s="588"/>
    </row>
    <row r="1004" spans="13:19" hidden="1" x14ac:dyDescent="0.25">
      <c r="M1004" s="657"/>
      <c r="S1004" s="588"/>
    </row>
    <row r="1005" spans="13:19" hidden="1" x14ac:dyDescent="0.25">
      <c r="M1005" s="657"/>
      <c r="S1005" s="588"/>
    </row>
    <row r="1006" spans="13:19" hidden="1" x14ac:dyDescent="0.25">
      <c r="M1006" s="657"/>
      <c r="S1006" s="588"/>
    </row>
    <row r="1007" spans="13:19" hidden="1" x14ac:dyDescent="0.25">
      <c r="M1007" s="657"/>
      <c r="S1007" s="588"/>
    </row>
    <row r="1008" spans="13:19" hidden="1" x14ac:dyDescent="0.25">
      <c r="M1008" s="657"/>
      <c r="S1008" s="588"/>
    </row>
    <row r="1009" spans="13:19" hidden="1" x14ac:dyDescent="0.25">
      <c r="M1009" s="657"/>
      <c r="S1009" s="588"/>
    </row>
    <row r="1010" spans="13:19" hidden="1" x14ac:dyDescent="0.25">
      <c r="M1010" s="657"/>
      <c r="S1010" s="588"/>
    </row>
    <row r="1011" spans="13:19" hidden="1" x14ac:dyDescent="0.25">
      <c r="M1011" s="657"/>
      <c r="S1011" s="588"/>
    </row>
    <row r="1012" spans="13:19" hidden="1" x14ac:dyDescent="0.25">
      <c r="M1012" s="657"/>
      <c r="S1012" s="588"/>
    </row>
    <row r="1013" spans="13:19" hidden="1" x14ac:dyDescent="0.25">
      <c r="M1013" s="657"/>
      <c r="S1013" s="588"/>
    </row>
    <row r="1014" spans="13:19" hidden="1" x14ac:dyDescent="0.25">
      <c r="M1014" s="657"/>
      <c r="S1014" s="588"/>
    </row>
    <row r="1015" spans="13:19" hidden="1" x14ac:dyDescent="0.25">
      <c r="M1015" s="657"/>
      <c r="S1015" s="588"/>
    </row>
    <row r="1016" spans="13:19" hidden="1" x14ac:dyDescent="0.25">
      <c r="M1016" s="657"/>
      <c r="S1016" s="588"/>
    </row>
    <row r="1017" spans="13:19" hidden="1" x14ac:dyDescent="0.25">
      <c r="M1017" s="657"/>
      <c r="S1017" s="588"/>
    </row>
    <row r="1018" spans="13:19" hidden="1" x14ac:dyDescent="0.25">
      <c r="M1018" s="657"/>
      <c r="S1018" s="588"/>
    </row>
    <row r="1019" spans="13:19" hidden="1" x14ac:dyDescent="0.25">
      <c r="M1019" s="657"/>
      <c r="S1019" s="588"/>
    </row>
    <row r="1020" spans="13:19" hidden="1" x14ac:dyDescent="0.25">
      <c r="M1020" s="657"/>
      <c r="S1020" s="588"/>
    </row>
    <row r="1021" spans="13:19" hidden="1" x14ac:dyDescent="0.25">
      <c r="M1021" s="657"/>
      <c r="S1021" s="588"/>
    </row>
    <row r="1022" spans="13:19" hidden="1" x14ac:dyDescent="0.25">
      <c r="M1022" s="657"/>
      <c r="S1022" s="588"/>
    </row>
    <row r="1023" spans="13:19" hidden="1" x14ac:dyDescent="0.25">
      <c r="M1023" s="657"/>
      <c r="S1023" s="588"/>
    </row>
    <row r="1024" spans="13:19" hidden="1" x14ac:dyDescent="0.25">
      <c r="M1024" s="657"/>
      <c r="S1024" s="588"/>
    </row>
    <row r="1025" spans="13:19" hidden="1" x14ac:dyDescent="0.25">
      <c r="M1025" s="657"/>
      <c r="S1025" s="588"/>
    </row>
    <row r="1026" spans="13:19" hidden="1" x14ac:dyDescent="0.25">
      <c r="M1026" s="657"/>
      <c r="S1026" s="588"/>
    </row>
    <row r="1027" spans="13:19" hidden="1" x14ac:dyDescent="0.25">
      <c r="M1027" s="657"/>
      <c r="S1027" s="588"/>
    </row>
    <row r="1028" spans="13:19" hidden="1" x14ac:dyDescent="0.25">
      <c r="M1028" s="657"/>
      <c r="S1028" s="588"/>
    </row>
    <row r="1029" spans="13:19" hidden="1" x14ac:dyDescent="0.25">
      <c r="M1029" s="657"/>
      <c r="S1029" s="588"/>
    </row>
    <row r="1030" spans="13:19" hidden="1" x14ac:dyDescent="0.25">
      <c r="M1030" s="657"/>
      <c r="S1030" s="588"/>
    </row>
    <row r="1031" spans="13:19" hidden="1" x14ac:dyDescent="0.25">
      <c r="M1031" s="657"/>
      <c r="S1031" s="588"/>
    </row>
    <row r="1032" spans="13:19" hidden="1" x14ac:dyDescent="0.25">
      <c r="M1032" s="657"/>
      <c r="S1032" s="588"/>
    </row>
    <row r="1033" spans="13:19" hidden="1" x14ac:dyDescent="0.25">
      <c r="M1033" s="657"/>
      <c r="S1033" s="588"/>
    </row>
    <row r="1034" spans="13:19" hidden="1" x14ac:dyDescent="0.25">
      <c r="M1034" s="657"/>
      <c r="S1034" s="588"/>
    </row>
    <row r="1035" spans="13:19" hidden="1" x14ac:dyDescent="0.25">
      <c r="M1035" s="657"/>
      <c r="S1035" s="588"/>
    </row>
    <row r="1036" spans="13:19" hidden="1" x14ac:dyDescent="0.25">
      <c r="M1036" s="657"/>
      <c r="S1036" s="588"/>
    </row>
    <row r="1037" spans="13:19" hidden="1" x14ac:dyDescent="0.25">
      <c r="M1037" s="657"/>
      <c r="S1037" s="588"/>
    </row>
    <row r="1038" spans="13:19" hidden="1" x14ac:dyDescent="0.25">
      <c r="M1038" s="657"/>
      <c r="S1038" s="588"/>
    </row>
    <row r="1039" spans="13:19" hidden="1" x14ac:dyDescent="0.25">
      <c r="M1039" s="657"/>
      <c r="S1039" s="588"/>
    </row>
    <row r="1040" spans="13:19" hidden="1" x14ac:dyDescent="0.25">
      <c r="M1040" s="657"/>
      <c r="S1040" s="588"/>
    </row>
    <row r="1041" spans="13:19" hidden="1" x14ac:dyDescent="0.25">
      <c r="M1041" s="657"/>
      <c r="S1041" s="588"/>
    </row>
    <row r="1042" spans="13:19" hidden="1" x14ac:dyDescent="0.25">
      <c r="M1042" s="657"/>
      <c r="S1042" s="588"/>
    </row>
    <row r="1043" spans="13:19" hidden="1" x14ac:dyDescent="0.25">
      <c r="M1043" s="657"/>
      <c r="S1043" s="588"/>
    </row>
    <row r="1044" spans="13:19" hidden="1" x14ac:dyDescent="0.25">
      <c r="M1044" s="657"/>
      <c r="S1044" s="588"/>
    </row>
    <row r="1045" spans="13:19" hidden="1" x14ac:dyDescent="0.25">
      <c r="M1045" s="657"/>
      <c r="S1045" s="588"/>
    </row>
    <row r="1046" spans="13:19" hidden="1" x14ac:dyDescent="0.25">
      <c r="M1046" s="657"/>
      <c r="S1046" s="588"/>
    </row>
    <row r="1047" spans="13:19" hidden="1" x14ac:dyDescent="0.25">
      <c r="M1047" s="657"/>
      <c r="S1047" s="588"/>
    </row>
    <row r="1048" spans="13:19" hidden="1" x14ac:dyDescent="0.25">
      <c r="M1048" s="657"/>
      <c r="S1048" s="588"/>
    </row>
    <row r="1049" spans="13:19" hidden="1" x14ac:dyDescent="0.25">
      <c r="M1049" s="657"/>
      <c r="S1049" s="588"/>
    </row>
    <row r="1050" spans="13:19" hidden="1" x14ac:dyDescent="0.25">
      <c r="M1050" s="657"/>
      <c r="S1050" s="588"/>
    </row>
    <row r="1051" spans="13:19" hidden="1" x14ac:dyDescent="0.25">
      <c r="M1051" s="657"/>
      <c r="S1051" s="588"/>
    </row>
    <row r="1052" spans="13:19" hidden="1" x14ac:dyDescent="0.25">
      <c r="M1052" s="657"/>
      <c r="S1052" s="588"/>
    </row>
    <row r="1053" spans="13:19" hidden="1" x14ac:dyDescent="0.25">
      <c r="M1053" s="657"/>
      <c r="S1053" s="588"/>
    </row>
    <row r="1054" spans="13:19" hidden="1" x14ac:dyDescent="0.25">
      <c r="M1054" s="657"/>
      <c r="S1054" s="588"/>
    </row>
    <row r="1055" spans="13:19" hidden="1" x14ac:dyDescent="0.25">
      <c r="M1055" s="657"/>
      <c r="S1055" s="588"/>
    </row>
    <row r="1056" spans="13:19" hidden="1" x14ac:dyDescent="0.25">
      <c r="M1056" s="657"/>
      <c r="S1056" s="588"/>
    </row>
    <row r="1057" spans="13:19" hidden="1" x14ac:dyDescent="0.25">
      <c r="M1057" s="657"/>
      <c r="S1057" s="588"/>
    </row>
    <row r="1058" spans="13:19" hidden="1" x14ac:dyDescent="0.25">
      <c r="M1058" s="657"/>
      <c r="S1058" s="588"/>
    </row>
    <row r="1059" spans="13:19" hidden="1" x14ac:dyDescent="0.25">
      <c r="M1059" s="657"/>
      <c r="S1059" s="588"/>
    </row>
    <row r="1060" spans="13:19" hidden="1" x14ac:dyDescent="0.25">
      <c r="M1060" s="657"/>
      <c r="S1060" s="588"/>
    </row>
    <row r="1061" spans="13:19" hidden="1" x14ac:dyDescent="0.25">
      <c r="M1061" s="657"/>
      <c r="S1061" s="588"/>
    </row>
    <row r="1062" spans="13:19" hidden="1" x14ac:dyDescent="0.25">
      <c r="M1062" s="657"/>
      <c r="S1062" s="588"/>
    </row>
    <row r="1063" spans="13:19" hidden="1" x14ac:dyDescent="0.25">
      <c r="M1063" s="657"/>
      <c r="S1063" s="588"/>
    </row>
    <row r="1064" spans="13:19" hidden="1" x14ac:dyDescent="0.25">
      <c r="M1064" s="657"/>
      <c r="S1064" s="588"/>
    </row>
    <row r="1065" spans="13:19" hidden="1" x14ac:dyDescent="0.25">
      <c r="M1065" s="657"/>
      <c r="S1065" s="588"/>
    </row>
    <row r="1066" spans="13:19" hidden="1" x14ac:dyDescent="0.25">
      <c r="M1066" s="657"/>
      <c r="S1066" s="588"/>
    </row>
    <row r="1067" spans="13:19" hidden="1" x14ac:dyDescent="0.25">
      <c r="M1067" s="657"/>
      <c r="S1067" s="588"/>
    </row>
    <row r="1068" spans="13:19" hidden="1" x14ac:dyDescent="0.25">
      <c r="M1068" s="657"/>
      <c r="S1068" s="588"/>
    </row>
    <row r="1069" spans="13:19" hidden="1" x14ac:dyDescent="0.25">
      <c r="M1069" s="657"/>
      <c r="S1069" s="588"/>
    </row>
    <row r="1070" spans="13:19" hidden="1" x14ac:dyDescent="0.25">
      <c r="M1070" s="657"/>
      <c r="S1070" s="588"/>
    </row>
    <row r="1071" spans="13:19" hidden="1" x14ac:dyDescent="0.25">
      <c r="M1071" s="657"/>
      <c r="S1071" s="588"/>
    </row>
    <row r="1072" spans="13:19" hidden="1" x14ac:dyDescent="0.25">
      <c r="M1072" s="657"/>
      <c r="S1072" s="588"/>
    </row>
    <row r="1073" spans="13:19" hidden="1" x14ac:dyDescent="0.25">
      <c r="M1073" s="657"/>
      <c r="S1073" s="588"/>
    </row>
    <row r="1074" spans="13:19" hidden="1" x14ac:dyDescent="0.25">
      <c r="M1074" s="657"/>
      <c r="S1074" s="588"/>
    </row>
    <row r="1075" spans="13:19" hidden="1" x14ac:dyDescent="0.25">
      <c r="M1075" s="657"/>
      <c r="S1075" s="588"/>
    </row>
    <row r="1076" spans="13:19" hidden="1" x14ac:dyDescent="0.25">
      <c r="M1076" s="657"/>
      <c r="S1076" s="588"/>
    </row>
    <row r="1077" spans="13:19" hidden="1" x14ac:dyDescent="0.25">
      <c r="M1077" s="657"/>
      <c r="S1077" s="588"/>
    </row>
    <row r="1078" spans="13:19" hidden="1" x14ac:dyDescent="0.25">
      <c r="M1078" s="657"/>
      <c r="S1078" s="588"/>
    </row>
    <row r="1079" spans="13:19" hidden="1" x14ac:dyDescent="0.25">
      <c r="M1079" s="657"/>
      <c r="S1079" s="588"/>
    </row>
    <row r="1080" spans="13:19" hidden="1" x14ac:dyDescent="0.25">
      <c r="M1080" s="657"/>
      <c r="S1080" s="588"/>
    </row>
    <row r="1081" spans="13:19" hidden="1" x14ac:dyDescent="0.25">
      <c r="M1081" s="657"/>
      <c r="S1081" s="588"/>
    </row>
    <row r="1082" spans="13:19" hidden="1" x14ac:dyDescent="0.25">
      <c r="M1082" s="657"/>
      <c r="S1082" s="588"/>
    </row>
    <row r="1083" spans="13:19" hidden="1" x14ac:dyDescent="0.25">
      <c r="M1083" s="657"/>
      <c r="S1083" s="588"/>
    </row>
    <row r="1084" spans="13:19" hidden="1" x14ac:dyDescent="0.25">
      <c r="M1084" s="657"/>
      <c r="S1084" s="588"/>
    </row>
    <row r="1085" spans="13:19" hidden="1" x14ac:dyDescent="0.25">
      <c r="M1085" s="657"/>
      <c r="S1085" s="588"/>
    </row>
    <row r="1086" spans="13:19" hidden="1" x14ac:dyDescent="0.25">
      <c r="M1086" s="657"/>
      <c r="S1086" s="588"/>
    </row>
    <row r="1087" spans="13:19" hidden="1" x14ac:dyDescent="0.25">
      <c r="M1087" s="657"/>
      <c r="S1087" s="588"/>
    </row>
    <row r="1088" spans="13:19" hidden="1" x14ac:dyDescent="0.25">
      <c r="M1088" s="657"/>
      <c r="S1088" s="588"/>
    </row>
    <row r="1089" spans="13:19" hidden="1" x14ac:dyDescent="0.25">
      <c r="M1089" s="657"/>
      <c r="S1089" s="588"/>
    </row>
    <row r="1090" spans="13:19" hidden="1" x14ac:dyDescent="0.25">
      <c r="M1090" s="657"/>
      <c r="S1090" s="588"/>
    </row>
    <row r="1091" spans="13:19" hidden="1" x14ac:dyDescent="0.25">
      <c r="M1091" s="657"/>
      <c r="S1091" s="588"/>
    </row>
    <row r="1092" spans="13:19" hidden="1" x14ac:dyDescent="0.25">
      <c r="M1092" s="657"/>
      <c r="S1092" s="588"/>
    </row>
    <row r="1093" spans="13:19" hidden="1" x14ac:dyDescent="0.25">
      <c r="M1093" s="657"/>
      <c r="S1093" s="588"/>
    </row>
    <row r="1094" spans="13:19" hidden="1" x14ac:dyDescent="0.25">
      <c r="M1094" s="657"/>
      <c r="S1094" s="588"/>
    </row>
    <row r="1095" spans="13:19" hidden="1" x14ac:dyDescent="0.25">
      <c r="M1095" s="657"/>
      <c r="S1095" s="588"/>
    </row>
    <row r="1096" spans="13:19" hidden="1" x14ac:dyDescent="0.25">
      <c r="M1096" s="657"/>
      <c r="S1096" s="588"/>
    </row>
    <row r="1097" spans="13:19" hidden="1" x14ac:dyDescent="0.25">
      <c r="M1097" s="657"/>
      <c r="S1097" s="588"/>
    </row>
    <row r="1098" spans="13:19" hidden="1" x14ac:dyDescent="0.25">
      <c r="M1098" s="657"/>
      <c r="S1098" s="588"/>
    </row>
    <row r="1099" spans="13:19" hidden="1" x14ac:dyDescent="0.25">
      <c r="M1099" s="657"/>
      <c r="S1099" s="588"/>
    </row>
    <row r="1100" spans="13:19" hidden="1" x14ac:dyDescent="0.25">
      <c r="M1100" s="657"/>
      <c r="S1100" s="588"/>
    </row>
    <row r="1101" spans="13:19" hidden="1" x14ac:dyDescent="0.25">
      <c r="M1101" s="657"/>
      <c r="S1101" s="588"/>
    </row>
    <row r="1102" spans="13:19" hidden="1" x14ac:dyDescent="0.25">
      <c r="M1102" s="657"/>
      <c r="S1102" s="588"/>
    </row>
    <row r="1103" spans="13:19" hidden="1" x14ac:dyDescent="0.25">
      <c r="M1103" s="657"/>
      <c r="S1103" s="588"/>
    </row>
    <row r="1104" spans="13:19" hidden="1" x14ac:dyDescent="0.25">
      <c r="M1104" s="657"/>
      <c r="S1104" s="588"/>
    </row>
    <row r="1105" spans="13:19" hidden="1" x14ac:dyDescent="0.25">
      <c r="M1105" s="657"/>
      <c r="S1105" s="588"/>
    </row>
    <row r="1106" spans="13:19" hidden="1" x14ac:dyDescent="0.25">
      <c r="M1106" s="657"/>
      <c r="S1106" s="588"/>
    </row>
    <row r="1107" spans="13:19" hidden="1" x14ac:dyDescent="0.25">
      <c r="M1107" s="657"/>
      <c r="S1107" s="588"/>
    </row>
    <row r="1108" spans="13:19" hidden="1" x14ac:dyDescent="0.25">
      <c r="M1108" s="657"/>
      <c r="S1108" s="588"/>
    </row>
    <row r="1109" spans="13:19" hidden="1" x14ac:dyDescent="0.25">
      <c r="M1109" s="657"/>
      <c r="S1109" s="588"/>
    </row>
    <row r="1110" spans="13:19" hidden="1" x14ac:dyDescent="0.25">
      <c r="M1110" s="657"/>
      <c r="S1110" s="588"/>
    </row>
    <row r="1111" spans="13:19" hidden="1" x14ac:dyDescent="0.25">
      <c r="M1111" s="657"/>
      <c r="S1111" s="588"/>
    </row>
    <row r="1112" spans="13:19" hidden="1" x14ac:dyDescent="0.25">
      <c r="M1112" s="657"/>
      <c r="S1112" s="588"/>
    </row>
    <row r="1113" spans="13:19" hidden="1" x14ac:dyDescent="0.25">
      <c r="M1113" s="657"/>
      <c r="S1113" s="588"/>
    </row>
    <row r="1114" spans="13:19" hidden="1" x14ac:dyDescent="0.25">
      <c r="M1114" s="657"/>
      <c r="S1114" s="588"/>
    </row>
    <row r="1115" spans="13:19" hidden="1" x14ac:dyDescent="0.25">
      <c r="M1115" s="657"/>
      <c r="S1115" s="588"/>
    </row>
    <row r="1116" spans="13:19" hidden="1" x14ac:dyDescent="0.25">
      <c r="M1116" s="657"/>
      <c r="S1116" s="588"/>
    </row>
    <row r="1117" spans="13:19" hidden="1" x14ac:dyDescent="0.25">
      <c r="M1117" s="657"/>
      <c r="S1117" s="588"/>
    </row>
    <row r="1118" spans="13:19" hidden="1" x14ac:dyDescent="0.25">
      <c r="M1118" s="657"/>
      <c r="S1118" s="588"/>
    </row>
    <row r="1119" spans="13:19" hidden="1" x14ac:dyDescent="0.25">
      <c r="M1119" s="657"/>
      <c r="S1119" s="588"/>
    </row>
    <row r="1120" spans="13:19" hidden="1" x14ac:dyDescent="0.25">
      <c r="M1120" s="657"/>
      <c r="S1120" s="588"/>
    </row>
    <row r="1121" spans="13:19" hidden="1" x14ac:dyDescent="0.25">
      <c r="M1121" s="657"/>
      <c r="S1121" s="588"/>
    </row>
    <row r="1122" spans="13:19" hidden="1" x14ac:dyDescent="0.25">
      <c r="M1122" s="657"/>
      <c r="S1122" s="588"/>
    </row>
    <row r="1123" spans="13:19" hidden="1" x14ac:dyDescent="0.25">
      <c r="M1123" s="657"/>
      <c r="S1123" s="588"/>
    </row>
    <row r="1124" spans="13:19" hidden="1" x14ac:dyDescent="0.25">
      <c r="M1124" s="657"/>
      <c r="S1124" s="588"/>
    </row>
    <row r="1125" spans="13:19" hidden="1" x14ac:dyDescent="0.25">
      <c r="M1125" s="657"/>
      <c r="S1125" s="588"/>
    </row>
    <row r="1126" spans="13:19" hidden="1" x14ac:dyDescent="0.25">
      <c r="M1126" s="657"/>
      <c r="S1126" s="588"/>
    </row>
    <row r="1127" spans="13:19" hidden="1" x14ac:dyDescent="0.25">
      <c r="M1127" s="657"/>
      <c r="S1127" s="588"/>
    </row>
    <row r="1128" spans="13:19" hidden="1" x14ac:dyDescent="0.25">
      <c r="M1128" s="657"/>
      <c r="S1128" s="588"/>
    </row>
    <row r="1129" spans="13:19" hidden="1" x14ac:dyDescent="0.25">
      <c r="M1129" s="657"/>
      <c r="S1129" s="588"/>
    </row>
    <row r="1130" spans="13:19" hidden="1" x14ac:dyDescent="0.25">
      <c r="M1130" s="657"/>
      <c r="S1130" s="588"/>
    </row>
    <row r="1131" spans="13:19" hidden="1" x14ac:dyDescent="0.25">
      <c r="M1131" s="657"/>
      <c r="S1131" s="588"/>
    </row>
    <row r="1132" spans="13:19" hidden="1" x14ac:dyDescent="0.25">
      <c r="M1132" s="657"/>
      <c r="S1132" s="588"/>
    </row>
    <row r="1133" spans="13:19" hidden="1" x14ac:dyDescent="0.25">
      <c r="M1133" s="657"/>
      <c r="S1133" s="588"/>
    </row>
    <row r="1134" spans="13:19" hidden="1" x14ac:dyDescent="0.25">
      <c r="M1134" s="657"/>
      <c r="S1134" s="588"/>
    </row>
    <row r="1135" spans="13:19" hidden="1" x14ac:dyDescent="0.25">
      <c r="M1135" s="657"/>
      <c r="S1135" s="588"/>
    </row>
    <row r="1136" spans="13:19" hidden="1" x14ac:dyDescent="0.25">
      <c r="M1136" s="657"/>
      <c r="S1136" s="588"/>
    </row>
    <row r="1137" spans="13:19" hidden="1" x14ac:dyDescent="0.25">
      <c r="M1137" s="657"/>
      <c r="S1137" s="588"/>
    </row>
    <row r="1138" spans="13:19" hidden="1" x14ac:dyDescent="0.25">
      <c r="M1138" s="657"/>
      <c r="S1138" s="588"/>
    </row>
    <row r="1139" spans="13:19" hidden="1" x14ac:dyDescent="0.25">
      <c r="M1139" s="657"/>
      <c r="S1139" s="588"/>
    </row>
    <row r="1140" spans="13:19" hidden="1" x14ac:dyDescent="0.25">
      <c r="M1140" s="657"/>
      <c r="S1140" s="588"/>
    </row>
    <row r="1141" spans="13:19" hidden="1" x14ac:dyDescent="0.25">
      <c r="M1141" s="657"/>
      <c r="S1141" s="588"/>
    </row>
    <row r="1142" spans="13:19" hidden="1" x14ac:dyDescent="0.25">
      <c r="M1142" s="657"/>
      <c r="S1142" s="588"/>
    </row>
    <row r="1143" spans="13:19" hidden="1" x14ac:dyDescent="0.25">
      <c r="M1143" s="657"/>
      <c r="S1143" s="588"/>
    </row>
    <row r="1144" spans="13:19" hidden="1" x14ac:dyDescent="0.25">
      <c r="M1144" s="657"/>
      <c r="S1144" s="588"/>
    </row>
    <row r="1145" spans="13:19" hidden="1" x14ac:dyDescent="0.25">
      <c r="M1145" s="657"/>
      <c r="S1145" s="588"/>
    </row>
    <row r="1146" spans="13:19" hidden="1" x14ac:dyDescent="0.25">
      <c r="M1146" s="657"/>
      <c r="S1146" s="588"/>
    </row>
    <row r="1147" spans="13:19" hidden="1" x14ac:dyDescent="0.25">
      <c r="M1147" s="657"/>
      <c r="S1147" s="588"/>
    </row>
    <row r="1148" spans="13:19" hidden="1" x14ac:dyDescent="0.25">
      <c r="M1148" s="657"/>
      <c r="S1148" s="588"/>
    </row>
    <row r="1149" spans="13:19" hidden="1" x14ac:dyDescent="0.25">
      <c r="M1149" s="657"/>
      <c r="S1149" s="588"/>
    </row>
    <row r="1150" spans="13:19" hidden="1" x14ac:dyDescent="0.25">
      <c r="M1150" s="657"/>
      <c r="S1150" s="588"/>
    </row>
    <row r="1151" spans="13:19" hidden="1" x14ac:dyDescent="0.25">
      <c r="M1151" s="657"/>
      <c r="S1151" s="588"/>
    </row>
    <row r="1152" spans="13:19" hidden="1" x14ac:dyDescent="0.25">
      <c r="M1152" s="657"/>
      <c r="S1152" s="588"/>
    </row>
    <row r="1153" spans="13:19" hidden="1" x14ac:dyDescent="0.25">
      <c r="M1153" s="657"/>
      <c r="S1153" s="588"/>
    </row>
    <row r="1154" spans="13:19" hidden="1" x14ac:dyDescent="0.25">
      <c r="M1154" s="657"/>
      <c r="S1154" s="588"/>
    </row>
    <row r="1155" spans="13:19" hidden="1" x14ac:dyDescent="0.25">
      <c r="M1155" s="657"/>
      <c r="S1155" s="588"/>
    </row>
    <row r="1156" spans="13:19" hidden="1" x14ac:dyDescent="0.25">
      <c r="M1156" s="657"/>
      <c r="S1156" s="588"/>
    </row>
    <row r="1157" spans="13:19" hidden="1" x14ac:dyDescent="0.25">
      <c r="M1157" s="657"/>
      <c r="S1157" s="588"/>
    </row>
    <row r="1158" spans="13:19" hidden="1" x14ac:dyDescent="0.25">
      <c r="M1158" s="657"/>
      <c r="S1158" s="588"/>
    </row>
    <row r="1159" spans="13:19" hidden="1" x14ac:dyDescent="0.25">
      <c r="M1159" s="657"/>
      <c r="S1159" s="588"/>
    </row>
    <row r="1160" spans="13:19" hidden="1" x14ac:dyDescent="0.25">
      <c r="M1160" s="657"/>
      <c r="S1160" s="588"/>
    </row>
    <row r="1161" spans="13:19" hidden="1" x14ac:dyDescent="0.25">
      <c r="M1161" s="657"/>
      <c r="S1161" s="588"/>
    </row>
    <row r="1162" spans="13:19" hidden="1" x14ac:dyDescent="0.25">
      <c r="M1162" s="657"/>
      <c r="S1162" s="588"/>
    </row>
    <row r="1163" spans="13:19" hidden="1" x14ac:dyDescent="0.25">
      <c r="M1163" s="657"/>
      <c r="S1163" s="588"/>
    </row>
    <row r="1164" spans="13:19" hidden="1" x14ac:dyDescent="0.25">
      <c r="M1164" s="657"/>
      <c r="S1164" s="588"/>
    </row>
    <row r="1165" spans="13:19" hidden="1" x14ac:dyDescent="0.25">
      <c r="M1165" s="657"/>
      <c r="S1165" s="588"/>
    </row>
    <row r="1166" spans="13:19" hidden="1" x14ac:dyDescent="0.25">
      <c r="M1166" s="657"/>
      <c r="S1166" s="588"/>
    </row>
    <row r="1167" spans="13:19" hidden="1" x14ac:dyDescent="0.25">
      <c r="M1167" s="657"/>
      <c r="S1167" s="588"/>
    </row>
    <row r="1168" spans="13:19" hidden="1" x14ac:dyDescent="0.25">
      <c r="M1168" s="657"/>
      <c r="S1168" s="588"/>
    </row>
    <row r="1169" spans="13:19" hidden="1" x14ac:dyDescent="0.25">
      <c r="M1169" s="657"/>
      <c r="S1169" s="588"/>
    </row>
    <row r="1170" spans="13:19" hidden="1" x14ac:dyDescent="0.25">
      <c r="M1170" s="657"/>
      <c r="S1170" s="588"/>
    </row>
    <row r="1171" spans="13:19" hidden="1" x14ac:dyDescent="0.25">
      <c r="M1171" s="657"/>
      <c r="S1171" s="588"/>
    </row>
    <row r="1172" spans="13:19" hidden="1" x14ac:dyDescent="0.25">
      <c r="M1172" s="657"/>
      <c r="S1172" s="588"/>
    </row>
    <row r="1173" spans="13:19" hidden="1" x14ac:dyDescent="0.25">
      <c r="M1173" s="657"/>
      <c r="S1173" s="588"/>
    </row>
    <row r="1174" spans="13:19" hidden="1" x14ac:dyDescent="0.25">
      <c r="M1174" s="657"/>
      <c r="S1174" s="588"/>
    </row>
    <row r="1175" spans="13:19" hidden="1" x14ac:dyDescent="0.25">
      <c r="M1175" s="657"/>
      <c r="S1175" s="588"/>
    </row>
    <row r="1176" spans="13:19" hidden="1" x14ac:dyDescent="0.25">
      <c r="M1176" s="657"/>
      <c r="S1176" s="588"/>
    </row>
    <row r="1177" spans="13:19" hidden="1" x14ac:dyDescent="0.25">
      <c r="M1177" s="657"/>
      <c r="S1177" s="588"/>
    </row>
    <row r="1178" spans="13:19" hidden="1" x14ac:dyDescent="0.25">
      <c r="M1178" s="657"/>
      <c r="S1178" s="588"/>
    </row>
    <row r="1179" spans="13:19" hidden="1" x14ac:dyDescent="0.25">
      <c r="M1179" s="657"/>
      <c r="S1179" s="588"/>
    </row>
    <row r="1180" spans="13:19" hidden="1" x14ac:dyDescent="0.25">
      <c r="M1180" s="657"/>
      <c r="S1180" s="588"/>
    </row>
    <row r="1181" spans="13:19" hidden="1" x14ac:dyDescent="0.25">
      <c r="M1181" s="657"/>
      <c r="S1181" s="588"/>
    </row>
    <row r="1182" spans="13:19" hidden="1" x14ac:dyDescent="0.25">
      <c r="M1182" s="657"/>
      <c r="S1182" s="588"/>
    </row>
    <row r="1183" spans="13:19" hidden="1" x14ac:dyDescent="0.25">
      <c r="M1183" s="657"/>
      <c r="S1183" s="588"/>
    </row>
    <row r="1184" spans="13:19" hidden="1" x14ac:dyDescent="0.25">
      <c r="M1184" s="657"/>
      <c r="S1184" s="588"/>
    </row>
    <row r="1185" spans="13:19" hidden="1" x14ac:dyDescent="0.25">
      <c r="M1185" s="657"/>
      <c r="S1185" s="588"/>
    </row>
    <row r="1186" spans="13:19" hidden="1" x14ac:dyDescent="0.25">
      <c r="M1186" s="657"/>
      <c r="S1186" s="588"/>
    </row>
    <row r="1187" spans="13:19" hidden="1" x14ac:dyDescent="0.25">
      <c r="M1187" s="657"/>
      <c r="S1187" s="588"/>
    </row>
    <row r="1188" spans="13:19" hidden="1" x14ac:dyDescent="0.25">
      <c r="M1188" s="657"/>
      <c r="S1188" s="588"/>
    </row>
    <row r="1189" spans="13:19" hidden="1" x14ac:dyDescent="0.25">
      <c r="M1189" s="657"/>
      <c r="S1189" s="588"/>
    </row>
    <row r="1190" spans="13:19" hidden="1" x14ac:dyDescent="0.25">
      <c r="M1190" s="657"/>
      <c r="S1190" s="588"/>
    </row>
    <row r="1191" spans="13:19" hidden="1" x14ac:dyDescent="0.25">
      <c r="M1191" s="657"/>
      <c r="S1191" s="588"/>
    </row>
    <row r="1192" spans="13:19" hidden="1" x14ac:dyDescent="0.25">
      <c r="M1192" s="657"/>
      <c r="S1192" s="588"/>
    </row>
    <row r="1193" spans="13:19" hidden="1" x14ac:dyDescent="0.25">
      <c r="M1193" s="657"/>
      <c r="S1193" s="588"/>
    </row>
    <row r="1194" spans="13:19" hidden="1" x14ac:dyDescent="0.25">
      <c r="M1194" s="657"/>
      <c r="S1194" s="588"/>
    </row>
    <row r="1195" spans="13:19" hidden="1" x14ac:dyDescent="0.25">
      <c r="M1195" s="657"/>
      <c r="S1195" s="588"/>
    </row>
    <row r="1196" spans="13:19" hidden="1" x14ac:dyDescent="0.25">
      <c r="M1196" s="657"/>
      <c r="S1196" s="588"/>
    </row>
    <row r="1197" spans="13:19" hidden="1" x14ac:dyDescent="0.25">
      <c r="M1197" s="657"/>
      <c r="S1197" s="588"/>
    </row>
    <row r="1198" spans="13:19" hidden="1" x14ac:dyDescent="0.25">
      <c r="M1198" s="657"/>
      <c r="S1198" s="588"/>
    </row>
    <row r="1199" spans="13:19" hidden="1" x14ac:dyDescent="0.25">
      <c r="M1199" s="657"/>
      <c r="S1199" s="588"/>
    </row>
    <row r="1200" spans="13:19" hidden="1" x14ac:dyDescent="0.25">
      <c r="M1200" s="657"/>
      <c r="S1200" s="588"/>
    </row>
    <row r="1201" spans="13:19" hidden="1" x14ac:dyDescent="0.25">
      <c r="M1201" s="657"/>
      <c r="S1201" s="588"/>
    </row>
    <row r="1202" spans="13:19" hidden="1" x14ac:dyDescent="0.25">
      <c r="M1202" s="657"/>
      <c r="S1202" s="588"/>
    </row>
    <row r="1203" spans="13:19" hidden="1" x14ac:dyDescent="0.25">
      <c r="M1203" s="657"/>
      <c r="S1203" s="588"/>
    </row>
    <row r="1204" spans="13:19" hidden="1" x14ac:dyDescent="0.25">
      <c r="M1204" s="657"/>
      <c r="S1204" s="588"/>
    </row>
    <row r="1205" spans="13:19" hidden="1" x14ac:dyDescent="0.25">
      <c r="M1205" s="657"/>
      <c r="S1205" s="588"/>
    </row>
    <row r="1206" spans="13:19" hidden="1" x14ac:dyDescent="0.25">
      <c r="M1206" s="657"/>
      <c r="S1206" s="588"/>
    </row>
    <row r="1207" spans="13:19" hidden="1" x14ac:dyDescent="0.25">
      <c r="M1207" s="657"/>
      <c r="S1207" s="588"/>
    </row>
    <row r="1208" spans="13:19" hidden="1" x14ac:dyDescent="0.25">
      <c r="M1208" s="657"/>
      <c r="S1208" s="588"/>
    </row>
    <row r="1209" spans="13:19" hidden="1" x14ac:dyDescent="0.25">
      <c r="M1209" s="657"/>
      <c r="S1209" s="588"/>
    </row>
    <row r="1210" spans="13:19" hidden="1" x14ac:dyDescent="0.25">
      <c r="M1210" s="657"/>
      <c r="S1210" s="588"/>
    </row>
    <row r="1211" spans="13:19" hidden="1" x14ac:dyDescent="0.25">
      <c r="M1211" s="657"/>
      <c r="S1211" s="588"/>
    </row>
    <row r="1212" spans="13:19" hidden="1" x14ac:dyDescent="0.25">
      <c r="M1212" s="657"/>
      <c r="S1212" s="588"/>
    </row>
    <row r="1213" spans="13:19" hidden="1" x14ac:dyDescent="0.25">
      <c r="M1213" s="657"/>
      <c r="S1213" s="588"/>
    </row>
    <row r="1214" spans="13:19" hidden="1" x14ac:dyDescent="0.25">
      <c r="M1214" s="657"/>
      <c r="S1214" s="588"/>
    </row>
    <row r="1215" spans="13:19" hidden="1" x14ac:dyDescent="0.25">
      <c r="M1215" s="657"/>
      <c r="S1215" s="588"/>
    </row>
    <row r="1216" spans="13:19" hidden="1" x14ac:dyDescent="0.25">
      <c r="M1216" s="657"/>
      <c r="S1216" s="588"/>
    </row>
    <row r="1217" spans="13:19" hidden="1" x14ac:dyDescent="0.25">
      <c r="M1217" s="657"/>
      <c r="S1217" s="588"/>
    </row>
    <row r="1218" spans="13:19" hidden="1" x14ac:dyDescent="0.25">
      <c r="M1218" s="657"/>
      <c r="S1218" s="588"/>
    </row>
    <row r="1219" spans="13:19" hidden="1" x14ac:dyDescent="0.25">
      <c r="M1219" s="657"/>
      <c r="S1219" s="588"/>
    </row>
    <row r="1220" spans="13:19" hidden="1" x14ac:dyDescent="0.25">
      <c r="M1220" s="657"/>
      <c r="S1220" s="588"/>
    </row>
    <row r="1221" spans="13:19" hidden="1" x14ac:dyDescent="0.25">
      <c r="M1221" s="657"/>
      <c r="S1221" s="588"/>
    </row>
    <row r="1222" spans="13:19" hidden="1" x14ac:dyDescent="0.25">
      <c r="M1222" s="657"/>
      <c r="S1222" s="588"/>
    </row>
    <row r="1223" spans="13:19" hidden="1" x14ac:dyDescent="0.25">
      <c r="M1223" s="657"/>
      <c r="S1223" s="588"/>
    </row>
    <row r="1224" spans="13:19" hidden="1" x14ac:dyDescent="0.25">
      <c r="M1224" s="657"/>
      <c r="S1224" s="588"/>
    </row>
    <row r="1225" spans="13:19" hidden="1" x14ac:dyDescent="0.25">
      <c r="M1225" s="657"/>
      <c r="S1225" s="588"/>
    </row>
    <row r="1226" spans="13:19" hidden="1" x14ac:dyDescent="0.25">
      <c r="M1226" s="657"/>
      <c r="S1226" s="588"/>
    </row>
    <row r="1227" spans="13:19" hidden="1" x14ac:dyDescent="0.25">
      <c r="M1227" s="657"/>
      <c r="S1227" s="588"/>
    </row>
    <row r="1228" spans="13:19" hidden="1" x14ac:dyDescent="0.25">
      <c r="M1228" s="657"/>
      <c r="S1228" s="588"/>
    </row>
    <row r="1229" spans="13:19" hidden="1" x14ac:dyDescent="0.25">
      <c r="M1229" s="657"/>
      <c r="S1229" s="588"/>
    </row>
    <row r="1230" spans="13:19" hidden="1" x14ac:dyDescent="0.25">
      <c r="M1230" s="657"/>
      <c r="S1230" s="588"/>
    </row>
    <row r="1231" spans="13:19" hidden="1" x14ac:dyDescent="0.25">
      <c r="M1231" s="657"/>
      <c r="S1231" s="588"/>
    </row>
    <row r="1232" spans="13:19" hidden="1" x14ac:dyDescent="0.25">
      <c r="M1232" s="657"/>
      <c r="S1232" s="588"/>
    </row>
    <row r="1233" spans="13:19" hidden="1" x14ac:dyDescent="0.25">
      <c r="M1233" s="657"/>
      <c r="S1233" s="588"/>
    </row>
    <row r="1234" spans="13:19" hidden="1" x14ac:dyDescent="0.25">
      <c r="M1234" s="657"/>
      <c r="S1234" s="588"/>
    </row>
    <row r="1235" spans="13:19" hidden="1" x14ac:dyDescent="0.25">
      <c r="M1235" s="657"/>
      <c r="S1235" s="588"/>
    </row>
    <row r="1236" spans="13:19" hidden="1" x14ac:dyDescent="0.25">
      <c r="M1236" s="657"/>
      <c r="S1236" s="588"/>
    </row>
    <row r="1237" spans="13:19" hidden="1" x14ac:dyDescent="0.25">
      <c r="M1237" s="657"/>
      <c r="S1237" s="588"/>
    </row>
    <row r="1238" spans="13:19" hidden="1" x14ac:dyDescent="0.25">
      <c r="M1238" s="657"/>
      <c r="S1238" s="588"/>
    </row>
    <row r="1239" spans="13:19" hidden="1" x14ac:dyDescent="0.25">
      <c r="M1239" s="657"/>
      <c r="S1239" s="588"/>
    </row>
    <row r="1240" spans="13:19" hidden="1" x14ac:dyDescent="0.25">
      <c r="M1240" s="657"/>
      <c r="S1240" s="588"/>
    </row>
    <row r="1241" spans="13:19" hidden="1" x14ac:dyDescent="0.25">
      <c r="M1241" s="657"/>
      <c r="S1241" s="588"/>
    </row>
    <row r="1242" spans="13:19" hidden="1" x14ac:dyDescent="0.25">
      <c r="M1242" s="657"/>
      <c r="S1242" s="588"/>
    </row>
    <row r="1243" spans="13:19" hidden="1" x14ac:dyDescent="0.25">
      <c r="M1243" s="657"/>
      <c r="S1243" s="588"/>
    </row>
    <row r="1244" spans="13:19" hidden="1" x14ac:dyDescent="0.25">
      <c r="M1244" s="657"/>
      <c r="S1244" s="588"/>
    </row>
    <row r="1245" spans="13:19" hidden="1" x14ac:dyDescent="0.25">
      <c r="M1245" s="657"/>
      <c r="S1245" s="588"/>
    </row>
    <row r="1246" spans="13:19" hidden="1" x14ac:dyDescent="0.25">
      <c r="M1246" s="657"/>
      <c r="S1246" s="588"/>
    </row>
    <row r="1247" spans="13:19" hidden="1" x14ac:dyDescent="0.25">
      <c r="M1247" s="657"/>
      <c r="S1247" s="588"/>
    </row>
    <row r="1248" spans="13:19" hidden="1" x14ac:dyDescent="0.25">
      <c r="M1248" s="657"/>
      <c r="S1248" s="588"/>
    </row>
    <row r="1249" spans="13:19" hidden="1" x14ac:dyDescent="0.25">
      <c r="M1249" s="657"/>
      <c r="S1249" s="588"/>
    </row>
    <row r="1250" spans="13:19" hidden="1" x14ac:dyDescent="0.25">
      <c r="M1250" s="657"/>
      <c r="S1250" s="588"/>
    </row>
    <row r="1251" spans="13:19" hidden="1" x14ac:dyDescent="0.25">
      <c r="M1251" s="657"/>
      <c r="S1251" s="588"/>
    </row>
    <row r="1252" spans="13:19" hidden="1" x14ac:dyDescent="0.25">
      <c r="M1252" s="657"/>
      <c r="S1252" s="588"/>
    </row>
    <row r="1253" spans="13:19" hidden="1" x14ac:dyDescent="0.25">
      <c r="M1253" s="657"/>
      <c r="S1253" s="588"/>
    </row>
    <row r="1254" spans="13:19" hidden="1" x14ac:dyDescent="0.25">
      <c r="M1254" s="657"/>
      <c r="S1254" s="588"/>
    </row>
    <row r="1255" spans="13:19" hidden="1" x14ac:dyDescent="0.25">
      <c r="M1255" s="657"/>
      <c r="S1255" s="588"/>
    </row>
    <row r="1256" spans="13:19" hidden="1" x14ac:dyDescent="0.25">
      <c r="M1256" s="657"/>
      <c r="S1256" s="588"/>
    </row>
    <row r="1257" spans="13:19" hidden="1" x14ac:dyDescent="0.25">
      <c r="M1257" s="657"/>
      <c r="S1257" s="588"/>
    </row>
    <row r="1258" spans="13:19" hidden="1" x14ac:dyDescent="0.25">
      <c r="M1258" s="657"/>
      <c r="S1258" s="588"/>
    </row>
    <row r="1259" spans="13:19" hidden="1" x14ac:dyDescent="0.25">
      <c r="M1259" s="657"/>
      <c r="S1259" s="588"/>
    </row>
    <row r="1260" spans="13:19" hidden="1" x14ac:dyDescent="0.25">
      <c r="M1260" s="657"/>
      <c r="S1260" s="588"/>
    </row>
    <row r="1261" spans="13:19" hidden="1" x14ac:dyDescent="0.25">
      <c r="M1261" s="657"/>
      <c r="S1261" s="588"/>
    </row>
    <row r="1262" spans="13:19" hidden="1" x14ac:dyDescent="0.25">
      <c r="M1262" s="657"/>
      <c r="S1262" s="588"/>
    </row>
    <row r="1263" spans="13:19" hidden="1" x14ac:dyDescent="0.25">
      <c r="M1263" s="657"/>
      <c r="S1263" s="588"/>
    </row>
    <row r="1264" spans="13:19" hidden="1" x14ac:dyDescent="0.25">
      <c r="M1264" s="657"/>
      <c r="S1264" s="588"/>
    </row>
    <row r="1265" spans="13:19" hidden="1" x14ac:dyDescent="0.25">
      <c r="M1265" s="657"/>
      <c r="S1265" s="588"/>
    </row>
    <row r="1266" spans="13:19" hidden="1" x14ac:dyDescent="0.25">
      <c r="M1266" s="657"/>
      <c r="S1266" s="588"/>
    </row>
    <row r="1267" spans="13:19" hidden="1" x14ac:dyDescent="0.25">
      <c r="M1267" s="657"/>
      <c r="S1267" s="588"/>
    </row>
    <row r="1268" spans="13:19" hidden="1" x14ac:dyDescent="0.25">
      <c r="M1268" s="657"/>
      <c r="S1268" s="588"/>
    </row>
    <row r="1269" spans="13:19" hidden="1" x14ac:dyDescent="0.25">
      <c r="M1269" s="657"/>
      <c r="S1269" s="588"/>
    </row>
    <row r="1270" spans="13:19" hidden="1" x14ac:dyDescent="0.25">
      <c r="M1270" s="657"/>
      <c r="S1270" s="588"/>
    </row>
    <row r="1271" spans="13:19" hidden="1" x14ac:dyDescent="0.25">
      <c r="M1271" s="657"/>
      <c r="S1271" s="588"/>
    </row>
    <row r="1272" spans="13:19" hidden="1" x14ac:dyDescent="0.25">
      <c r="M1272" s="657"/>
      <c r="S1272" s="588"/>
    </row>
    <row r="1273" spans="13:19" hidden="1" x14ac:dyDescent="0.25">
      <c r="M1273" s="657"/>
      <c r="S1273" s="588"/>
    </row>
    <row r="1274" spans="13:19" hidden="1" x14ac:dyDescent="0.25">
      <c r="M1274" s="657"/>
      <c r="S1274" s="588"/>
    </row>
    <row r="1275" spans="13:19" hidden="1" x14ac:dyDescent="0.25">
      <c r="M1275" s="657"/>
      <c r="S1275" s="588"/>
    </row>
    <row r="1276" spans="13:19" hidden="1" x14ac:dyDescent="0.25">
      <c r="M1276" s="657"/>
      <c r="S1276" s="588"/>
    </row>
    <row r="1277" spans="13:19" hidden="1" x14ac:dyDescent="0.25">
      <c r="M1277" s="657"/>
      <c r="S1277" s="588"/>
    </row>
    <row r="1278" spans="13:19" hidden="1" x14ac:dyDescent="0.25">
      <c r="M1278" s="657"/>
      <c r="S1278" s="588"/>
    </row>
    <row r="1279" spans="13:19" hidden="1" x14ac:dyDescent="0.25">
      <c r="M1279" s="657"/>
      <c r="S1279" s="588"/>
    </row>
    <row r="1280" spans="13:19" hidden="1" x14ac:dyDescent="0.25">
      <c r="M1280" s="657"/>
      <c r="S1280" s="588"/>
    </row>
    <row r="1281" spans="13:19" hidden="1" x14ac:dyDescent="0.25">
      <c r="M1281" s="657"/>
      <c r="S1281" s="588"/>
    </row>
    <row r="1282" spans="13:19" hidden="1" x14ac:dyDescent="0.25">
      <c r="M1282" s="657"/>
      <c r="S1282" s="588"/>
    </row>
    <row r="1283" spans="13:19" hidden="1" x14ac:dyDescent="0.25">
      <c r="M1283" s="657"/>
      <c r="S1283" s="588"/>
    </row>
    <row r="1284" spans="13:19" hidden="1" x14ac:dyDescent="0.25">
      <c r="M1284" s="657"/>
      <c r="S1284" s="588"/>
    </row>
    <row r="1285" spans="13:19" hidden="1" x14ac:dyDescent="0.25">
      <c r="M1285" s="657"/>
      <c r="S1285" s="588"/>
    </row>
    <row r="1286" spans="13:19" hidden="1" x14ac:dyDescent="0.25">
      <c r="M1286" s="657"/>
      <c r="S1286" s="588"/>
    </row>
    <row r="1287" spans="13:19" hidden="1" x14ac:dyDescent="0.25">
      <c r="M1287" s="657"/>
      <c r="S1287" s="588"/>
    </row>
    <row r="1288" spans="13:19" hidden="1" x14ac:dyDescent="0.25">
      <c r="M1288" s="657"/>
      <c r="S1288" s="588"/>
    </row>
    <row r="1289" spans="13:19" hidden="1" x14ac:dyDescent="0.25">
      <c r="M1289" s="657"/>
      <c r="S1289" s="588"/>
    </row>
    <row r="1290" spans="13:19" hidden="1" x14ac:dyDescent="0.25">
      <c r="M1290" s="657"/>
      <c r="S1290" s="588"/>
    </row>
    <row r="1291" spans="13:19" hidden="1" x14ac:dyDescent="0.25">
      <c r="M1291" s="657"/>
      <c r="S1291" s="588"/>
    </row>
    <row r="1292" spans="13:19" hidden="1" x14ac:dyDescent="0.25">
      <c r="M1292" s="657"/>
      <c r="S1292" s="588"/>
    </row>
    <row r="1293" spans="13:19" hidden="1" x14ac:dyDescent="0.25">
      <c r="M1293" s="657"/>
      <c r="S1293" s="588"/>
    </row>
    <row r="1294" spans="13:19" hidden="1" x14ac:dyDescent="0.25">
      <c r="M1294" s="657"/>
      <c r="S1294" s="588"/>
    </row>
    <row r="1295" spans="13:19" hidden="1" x14ac:dyDescent="0.25">
      <c r="M1295" s="657"/>
      <c r="S1295" s="588"/>
    </row>
    <row r="1296" spans="13:19" hidden="1" x14ac:dyDescent="0.25">
      <c r="M1296" s="657"/>
      <c r="S1296" s="588"/>
    </row>
    <row r="1297" spans="13:19" hidden="1" x14ac:dyDescent="0.25">
      <c r="M1297" s="657"/>
      <c r="S1297" s="588"/>
    </row>
    <row r="1298" spans="13:19" hidden="1" x14ac:dyDescent="0.25">
      <c r="M1298" s="657"/>
      <c r="S1298" s="588"/>
    </row>
    <row r="1299" spans="13:19" hidden="1" x14ac:dyDescent="0.25">
      <c r="M1299" s="657"/>
      <c r="S1299" s="588"/>
    </row>
    <row r="1300" spans="13:19" hidden="1" x14ac:dyDescent="0.25">
      <c r="M1300" s="657"/>
      <c r="S1300" s="588"/>
    </row>
    <row r="1301" spans="13:19" hidden="1" x14ac:dyDescent="0.25">
      <c r="M1301" s="657"/>
      <c r="S1301" s="588"/>
    </row>
    <row r="1302" spans="13:19" hidden="1" x14ac:dyDescent="0.25">
      <c r="M1302" s="657"/>
      <c r="S1302" s="588"/>
    </row>
    <row r="1303" spans="13:19" hidden="1" x14ac:dyDescent="0.25">
      <c r="M1303" s="657"/>
      <c r="S1303" s="588"/>
    </row>
    <row r="1304" spans="13:19" hidden="1" x14ac:dyDescent="0.25">
      <c r="M1304" s="657"/>
      <c r="S1304" s="588"/>
    </row>
    <row r="1305" spans="13:19" hidden="1" x14ac:dyDescent="0.25">
      <c r="M1305" s="657"/>
      <c r="S1305" s="588"/>
    </row>
    <row r="1306" spans="13:19" hidden="1" x14ac:dyDescent="0.25">
      <c r="M1306" s="657"/>
      <c r="S1306" s="588"/>
    </row>
    <row r="1307" spans="13:19" hidden="1" x14ac:dyDescent="0.25">
      <c r="M1307" s="657"/>
      <c r="S1307" s="588"/>
    </row>
    <row r="1308" spans="13:19" hidden="1" x14ac:dyDescent="0.25">
      <c r="M1308" s="657"/>
      <c r="S1308" s="588"/>
    </row>
    <row r="1309" spans="13:19" hidden="1" x14ac:dyDescent="0.25">
      <c r="M1309" s="657"/>
      <c r="S1309" s="588"/>
    </row>
    <row r="1310" spans="13:19" hidden="1" x14ac:dyDescent="0.25">
      <c r="M1310" s="657"/>
      <c r="S1310" s="588"/>
    </row>
    <row r="1311" spans="13:19" hidden="1" x14ac:dyDescent="0.25">
      <c r="M1311" s="657"/>
      <c r="S1311" s="588"/>
    </row>
    <row r="1312" spans="13:19" hidden="1" x14ac:dyDescent="0.25">
      <c r="M1312" s="657"/>
      <c r="S1312" s="588"/>
    </row>
    <row r="1313" spans="13:19" hidden="1" x14ac:dyDescent="0.25">
      <c r="M1313" s="657"/>
      <c r="S1313" s="588"/>
    </row>
    <row r="1314" spans="13:19" hidden="1" x14ac:dyDescent="0.25">
      <c r="M1314" s="657"/>
      <c r="S1314" s="588"/>
    </row>
    <row r="1315" spans="13:19" hidden="1" x14ac:dyDescent="0.25">
      <c r="M1315" s="657"/>
      <c r="S1315" s="588"/>
    </row>
    <row r="1316" spans="13:19" hidden="1" x14ac:dyDescent="0.25">
      <c r="M1316" s="657"/>
      <c r="S1316" s="588"/>
    </row>
    <row r="1317" spans="13:19" hidden="1" x14ac:dyDescent="0.25">
      <c r="M1317" s="657"/>
      <c r="S1317" s="588"/>
    </row>
    <row r="1318" spans="13:19" hidden="1" x14ac:dyDescent="0.25">
      <c r="M1318" s="657"/>
      <c r="S1318" s="588"/>
    </row>
    <row r="1319" spans="13:19" hidden="1" x14ac:dyDescent="0.25">
      <c r="M1319" s="657"/>
      <c r="S1319" s="588"/>
    </row>
    <row r="1320" spans="13:19" hidden="1" x14ac:dyDescent="0.25">
      <c r="M1320" s="657"/>
      <c r="S1320" s="588"/>
    </row>
    <row r="1321" spans="13:19" hidden="1" x14ac:dyDescent="0.25">
      <c r="M1321" s="657"/>
      <c r="S1321" s="588"/>
    </row>
    <row r="1322" spans="13:19" hidden="1" x14ac:dyDescent="0.25">
      <c r="M1322" s="657"/>
      <c r="S1322" s="588"/>
    </row>
    <row r="1323" spans="13:19" hidden="1" x14ac:dyDescent="0.25">
      <c r="M1323" s="657"/>
      <c r="S1323" s="588"/>
    </row>
    <row r="1324" spans="13:19" hidden="1" x14ac:dyDescent="0.25">
      <c r="M1324" s="657"/>
      <c r="S1324" s="588"/>
    </row>
    <row r="1325" spans="13:19" hidden="1" x14ac:dyDescent="0.25">
      <c r="M1325" s="657"/>
      <c r="S1325" s="588"/>
    </row>
    <row r="1326" spans="13:19" hidden="1" x14ac:dyDescent="0.25">
      <c r="M1326" s="657"/>
      <c r="S1326" s="588"/>
    </row>
    <row r="1327" spans="13:19" hidden="1" x14ac:dyDescent="0.25">
      <c r="M1327" s="657"/>
      <c r="S1327" s="588"/>
    </row>
    <row r="1328" spans="13:19" hidden="1" x14ac:dyDescent="0.25">
      <c r="M1328" s="657"/>
      <c r="S1328" s="588"/>
    </row>
    <row r="1329" spans="13:19" hidden="1" x14ac:dyDescent="0.25">
      <c r="M1329" s="657"/>
      <c r="S1329" s="588"/>
    </row>
    <row r="1330" spans="13:19" hidden="1" x14ac:dyDescent="0.25">
      <c r="M1330" s="657"/>
      <c r="S1330" s="588"/>
    </row>
    <row r="1331" spans="13:19" hidden="1" x14ac:dyDescent="0.25">
      <c r="M1331" s="657"/>
      <c r="S1331" s="588"/>
    </row>
    <row r="1332" spans="13:19" hidden="1" x14ac:dyDescent="0.25">
      <c r="M1332" s="657"/>
      <c r="S1332" s="588"/>
    </row>
    <row r="1333" spans="13:19" hidden="1" x14ac:dyDescent="0.25">
      <c r="M1333" s="657"/>
      <c r="S1333" s="588"/>
    </row>
    <row r="1334" spans="13:19" hidden="1" x14ac:dyDescent="0.25">
      <c r="M1334" s="657"/>
      <c r="S1334" s="588"/>
    </row>
    <row r="1335" spans="13:19" hidden="1" x14ac:dyDescent="0.25">
      <c r="M1335" s="657"/>
      <c r="S1335" s="588"/>
    </row>
    <row r="1336" spans="13:19" hidden="1" x14ac:dyDescent="0.25">
      <c r="M1336" s="657"/>
      <c r="S1336" s="588"/>
    </row>
    <row r="1337" spans="13:19" hidden="1" x14ac:dyDescent="0.25">
      <c r="M1337" s="657"/>
      <c r="S1337" s="588"/>
    </row>
    <row r="1338" spans="13:19" hidden="1" x14ac:dyDescent="0.25">
      <c r="M1338" s="657"/>
      <c r="S1338" s="588"/>
    </row>
    <row r="1339" spans="13:19" hidden="1" x14ac:dyDescent="0.25">
      <c r="M1339" s="657"/>
      <c r="S1339" s="588"/>
    </row>
    <row r="1340" spans="13:19" hidden="1" x14ac:dyDescent="0.25">
      <c r="M1340" s="657"/>
      <c r="S1340" s="588"/>
    </row>
    <row r="1341" spans="13:19" hidden="1" x14ac:dyDescent="0.25">
      <c r="M1341" s="657"/>
      <c r="S1341" s="588"/>
    </row>
    <row r="1342" spans="13:19" hidden="1" x14ac:dyDescent="0.25">
      <c r="M1342" s="657"/>
      <c r="S1342" s="588"/>
    </row>
    <row r="1343" spans="13:19" hidden="1" x14ac:dyDescent="0.25">
      <c r="M1343" s="657"/>
      <c r="S1343" s="588"/>
    </row>
    <row r="1344" spans="13:19" hidden="1" x14ac:dyDescent="0.25">
      <c r="M1344" s="657"/>
      <c r="S1344" s="588"/>
    </row>
    <row r="1345" spans="13:19" hidden="1" x14ac:dyDescent="0.25">
      <c r="M1345" s="657"/>
      <c r="S1345" s="588"/>
    </row>
    <row r="1346" spans="13:19" hidden="1" x14ac:dyDescent="0.25">
      <c r="M1346" s="657"/>
      <c r="S1346" s="588"/>
    </row>
    <row r="1347" spans="13:19" hidden="1" x14ac:dyDescent="0.25">
      <c r="M1347" s="657"/>
      <c r="S1347" s="588"/>
    </row>
    <row r="1348" spans="13:19" hidden="1" x14ac:dyDescent="0.25">
      <c r="M1348" s="657"/>
      <c r="S1348" s="588"/>
    </row>
    <row r="1349" spans="13:19" hidden="1" x14ac:dyDescent="0.25">
      <c r="M1349" s="657"/>
      <c r="S1349" s="588"/>
    </row>
    <row r="1350" spans="13:19" hidden="1" x14ac:dyDescent="0.25">
      <c r="M1350" s="657"/>
      <c r="S1350" s="588"/>
    </row>
    <row r="1351" spans="13:19" hidden="1" x14ac:dyDescent="0.25">
      <c r="M1351" s="657"/>
      <c r="S1351" s="588"/>
    </row>
    <row r="1352" spans="13:19" hidden="1" x14ac:dyDescent="0.25">
      <c r="M1352" s="657"/>
      <c r="S1352" s="588"/>
    </row>
    <row r="1353" spans="13:19" hidden="1" x14ac:dyDescent="0.25">
      <c r="M1353" s="657"/>
      <c r="S1353" s="588"/>
    </row>
    <row r="1354" spans="13:19" hidden="1" x14ac:dyDescent="0.25">
      <c r="M1354" s="657"/>
      <c r="S1354" s="588"/>
    </row>
    <row r="1355" spans="13:19" hidden="1" x14ac:dyDescent="0.25">
      <c r="M1355" s="657"/>
      <c r="S1355" s="588"/>
    </row>
    <row r="1356" spans="13:19" hidden="1" x14ac:dyDescent="0.25">
      <c r="M1356" s="657"/>
      <c r="S1356" s="588"/>
    </row>
    <row r="1357" spans="13:19" hidden="1" x14ac:dyDescent="0.25">
      <c r="M1357" s="657"/>
      <c r="S1357" s="588"/>
    </row>
    <row r="1358" spans="13:19" hidden="1" x14ac:dyDescent="0.25">
      <c r="M1358" s="657"/>
      <c r="S1358" s="588"/>
    </row>
    <row r="1359" spans="13:19" hidden="1" x14ac:dyDescent="0.25">
      <c r="M1359" s="657"/>
      <c r="S1359" s="588"/>
    </row>
    <row r="1360" spans="13:19" hidden="1" x14ac:dyDescent="0.25">
      <c r="M1360" s="657"/>
      <c r="S1360" s="588"/>
    </row>
    <row r="1361" spans="13:19" hidden="1" x14ac:dyDescent="0.25">
      <c r="M1361" s="657"/>
      <c r="S1361" s="588"/>
    </row>
    <row r="1362" spans="13:19" hidden="1" x14ac:dyDescent="0.25">
      <c r="M1362" s="657"/>
      <c r="S1362" s="588"/>
    </row>
    <row r="1363" spans="13:19" hidden="1" x14ac:dyDescent="0.25">
      <c r="M1363" s="657"/>
      <c r="S1363" s="588"/>
    </row>
    <row r="1364" spans="13:19" hidden="1" x14ac:dyDescent="0.25">
      <c r="M1364" s="657"/>
      <c r="S1364" s="588"/>
    </row>
    <row r="1365" spans="13:19" hidden="1" x14ac:dyDescent="0.25">
      <c r="M1365" s="657"/>
      <c r="S1365" s="588"/>
    </row>
    <row r="1366" spans="13:19" hidden="1" x14ac:dyDescent="0.25">
      <c r="M1366" s="657"/>
      <c r="S1366" s="588"/>
    </row>
    <row r="1367" spans="13:19" hidden="1" x14ac:dyDescent="0.25">
      <c r="M1367" s="657"/>
      <c r="S1367" s="588"/>
    </row>
    <row r="1368" spans="13:19" hidden="1" x14ac:dyDescent="0.25">
      <c r="M1368" s="657"/>
      <c r="S1368" s="588"/>
    </row>
    <row r="1369" spans="13:19" hidden="1" x14ac:dyDescent="0.25">
      <c r="M1369" s="657"/>
      <c r="S1369" s="588"/>
    </row>
    <row r="1370" spans="13:19" hidden="1" x14ac:dyDescent="0.25">
      <c r="M1370" s="657"/>
      <c r="S1370" s="588"/>
    </row>
    <row r="1371" spans="13:19" hidden="1" x14ac:dyDescent="0.25">
      <c r="M1371" s="657"/>
      <c r="S1371" s="588"/>
    </row>
    <row r="1372" spans="13:19" hidden="1" x14ac:dyDescent="0.25">
      <c r="M1372" s="657"/>
      <c r="S1372" s="588"/>
    </row>
    <row r="1373" spans="13:19" hidden="1" x14ac:dyDescent="0.25">
      <c r="M1373" s="657"/>
      <c r="S1373" s="588"/>
    </row>
    <row r="1374" spans="13:19" hidden="1" x14ac:dyDescent="0.25">
      <c r="M1374" s="657"/>
      <c r="S1374" s="588"/>
    </row>
    <row r="1375" spans="13:19" hidden="1" x14ac:dyDescent="0.25">
      <c r="M1375" s="657"/>
      <c r="S1375" s="588"/>
    </row>
    <row r="1376" spans="13:19" hidden="1" x14ac:dyDescent="0.25">
      <c r="M1376" s="657"/>
      <c r="S1376" s="588"/>
    </row>
    <row r="1377" spans="13:19" hidden="1" x14ac:dyDescent="0.25">
      <c r="M1377" s="657"/>
      <c r="S1377" s="588"/>
    </row>
    <row r="1378" spans="13:19" hidden="1" x14ac:dyDescent="0.25">
      <c r="M1378" s="657"/>
      <c r="S1378" s="588"/>
    </row>
    <row r="1379" spans="13:19" hidden="1" x14ac:dyDescent="0.25">
      <c r="M1379" s="657"/>
      <c r="S1379" s="588"/>
    </row>
    <row r="1380" spans="13:19" hidden="1" x14ac:dyDescent="0.25">
      <c r="M1380" s="657"/>
      <c r="S1380" s="588"/>
    </row>
    <row r="1381" spans="13:19" hidden="1" x14ac:dyDescent="0.25">
      <c r="M1381" s="657"/>
      <c r="S1381" s="588"/>
    </row>
    <row r="1382" spans="13:19" hidden="1" x14ac:dyDescent="0.25">
      <c r="M1382" s="657"/>
      <c r="S1382" s="588"/>
    </row>
    <row r="1383" spans="13:19" hidden="1" x14ac:dyDescent="0.25">
      <c r="M1383" s="657"/>
      <c r="S1383" s="588"/>
    </row>
    <row r="1384" spans="13:19" hidden="1" x14ac:dyDescent="0.25">
      <c r="M1384" s="657"/>
      <c r="S1384" s="588"/>
    </row>
    <row r="1385" spans="13:19" hidden="1" x14ac:dyDescent="0.25">
      <c r="M1385" s="657"/>
      <c r="S1385" s="588"/>
    </row>
    <row r="1386" spans="13:19" hidden="1" x14ac:dyDescent="0.25">
      <c r="M1386" s="657"/>
      <c r="S1386" s="588"/>
    </row>
    <row r="1387" spans="13:19" hidden="1" x14ac:dyDescent="0.25">
      <c r="M1387" s="657"/>
      <c r="S1387" s="588"/>
    </row>
    <row r="1388" spans="13:19" hidden="1" x14ac:dyDescent="0.25">
      <c r="M1388" s="657"/>
      <c r="S1388" s="588"/>
    </row>
    <row r="1389" spans="13:19" hidden="1" x14ac:dyDescent="0.25">
      <c r="M1389" s="657"/>
      <c r="S1389" s="588"/>
    </row>
    <row r="1390" spans="13:19" hidden="1" x14ac:dyDescent="0.25">
      <c r="M1390" s="657"/>
      <c r="S1390" s="588"/>
    </row>
    <row r="1391" spans="13:19" hidden="1" x14ac:dyDescent="0.25">
      <c r="M1391" s="657"/>
      <c r="S1391" s="588"/>
    </row>
    <row r="1392" spans="13:19" hidden="1" x14ac:dyDescent="0.25">
      <c r="M1392" s="657"/>
      <c r="S1392" s="588"/>
    </row>
    <row r="1393" spans="13:19" hidden="1" x14ac:dyDescent="0.25">
      <c r="M1393" s="657"/>
      <c r="S1393" s="588"/>
    </row>
    <row r="1394" spans="13:19" hidden="1" x14ac:dyDescent="0.25">
      <c r="M1394" s="657"/>
      <c r="S1394" s="588"/>
    </row>
    <row r="1395" spans="13:19" hidden="1" x14ac:dyDescent="0.25">
      <c r="M1395" s="657"/>
      <c r="S1395" s="588"/>
    </row>
    <row r="1396" spans="13:19" hidden="1" x14ac:dyDescent="0.25">
      <c r="M1396" s="657"/>
      <c r="S1396" s="588"/>
    </row>
    <row r="1397" spans="13:19" hidden="1" x14ac:dyDescent="0.25">
      <c r="M1397" s="657"/>
      <c r="S1397" s="588"/>
    </row>
    <row r="1398" spans="13:19" hidden="1" x14ac:dyDescent="0.25">
      <c r="M1398" s="657"/>
      <c r="S1398" s="588"/>
    </row>
    <row r="1399" spans="13:19" hidden="1" x14ac:dyDescent="0.25">
      <c r="M1399" s="657"/>
      <c r="S1399" s="588"/>
    </row>
    <row r="1400" spans="13:19" hidden="1" x14ac:dyDescent="0.25">
      <c r="M1400" s="657"/>
      <c r="S1400" s="588"/>
    </row>
    <row r="1401" spans="13:19" hidden="1" x14ac:dyDescent="0.25">
      <c r="M1401" s="657"/>
      <c r="S1401" s="588"/>
    </row>
    <row r="1402" spans="13:19" hidden="1" x14ac:dyDescent="0.25">
      <c r="M1402" s="657"/>
      <c r="S1402" s="588"/>
    </row>
    <row r="1403" spans="13:19" hidden="1" x14ac:dyDescent="0.25">
      <c r="M1403" s="657"/>
      <c r="S1403" s="588"/>
    </row>
    <row r="1404" spans="13:19" hidden="1" x14ac:dyDescent="0.25">
      <c r="M1404" s="657"/>
      <c r="S1404" s="588"/>
    </row>
    <row r="1405" spans="13:19" hidden="1" x14ac:dyDescent="0.25">
      <c r="M1405" s="657"/>
      <c r="S1405" s="588"/>
    </row>
    <row r="1406" spans="13:19" hidden="1" x14ac:dyDescent="0.25">
      <c r="M1406" s="657"/>
      <c r="S1406" s="588"/>
    </row>
    <row r="1407" spans="13:19" hidden="1" x14ac:dyDescent="0.25">
      <c r="M1407" s="657"/>
      <c r="S1407" s="588"/>
    </row>
    <row r="1408" spans="13:19" hidden="1" x14ac:dyDescent="0.25">
      <c r="M1408" s="657"/>
      <c r="S1408" s="588"/>
    </row>
    <row r="1409" spans="13:19" hidden="1" x14ac:dyDescent="0.25">
      <c r="M1409" s="657"/>
      <c r="S1409" s="588"/>
    </row>
    <row r="1410" spans="13:19" hidden="1" x14ac:dyDescent="0.25">
      <c r="M1410" s="657"/>
      <c r="S1410" s="588"/>
    </row>
    <row r="1411" spans="13:19" hidden="1" x14ac:dyDescent="0.25">
      <c r="M1411" s="657"/>
      <c r="S1411" s="588"/>
    </row>
    <row r="1412" spans="13:19" hidden="1" x14ac:dyDescent="0.25">
      <c r="M1412" s="657"/>
      <c r="S1412" s="588"/>
    </row>
    <row r="1413" spans="13:19" hidden="1" x14ac:dyDescent="0.25">
      <c r="M1413" s="657"/>
      <c r="S1413" s="588"/>
    </row>
    <row r="1414" spans="13:19" hidden="1" x14ac:dyDescent="0.25">
      <c r="M1414" s="657"/>
      <c r="S1414" s="588"/>
    </row>
    <row r="1415" spans="13:19" hidden="1" x14ac:dyDescent="0.25">
      <c r="M1415" s="657"/>
      <c r="S1415" s="588"/>
    </row>
    <row r="1416" spans="13:19" hidden="1" x14ac:dyDescent="0.25">
      <c r="M1416" s="657"/>
      <c r="S1416" s="588"/>
    </row>
    <row r="1417" spans="13:19" hidden="1" x14ac:dyDescent="0.25">
      <c r="M1417" s="657"/>
      <c r="S1417" s="588"/>
    </row>
    <row r="1418" spans="13:19" hidden="1" x14ac:dyDescent="0.25">
      <c r="M1418" s="657"/>
      <c r="S1418" s="588"/>
    </row>
    <row r="1419" spans="13:19" hidden="1" x14ac:dyDescent="0.25">
      <c r="M1419" s="657"/>
      <c r="S1419" s="588"/>
    </row>
    <row r="1420" spans="13:19" hidden="1" x14ac:dyDescent="0.25">
      <c r="M1420" s="657"/>
      <c r="S1420" s="588"/>
    </row>
    <row r="1421" spans="13:19" hidden="1" x14ac:dyDescent="0.25">
      <c r="M1421" s="657"/>
      <c r="S1421" s="588"/>
    </row>
    <row r="1422" spans="13:19" hidden="1" x14ac:dyDescent="0.25">
      <c r="M1422" s="657"/>
      <c r="S1422" s="588"/>
    </row>
    <row r="1423" spans="13:19" hidden="1" x14ac:dyDescent="0.25">
      <c r="M1423" s="657"/>
      <c r="S1423" s="588"/>
    </row>
    <row r="1424" spans="13:19" hidden="1" x14ac:dyDescent="0.25">
      <c r="M1424" s="657"/>
      <c r="S1424" s="588"/>
    </row>
    <row r="1425" spans="13:19" hidden="1" x14ac:dyDescent="0.25">
      <c r="M1425" s="657"/>
      <c r="S1425" s="588"/>
    </row>
    <row r="1426" spans="13:19" hidden="1" x14ac:dyDescent="0.25">
      <c r="M1426" s="657"/>
      <c r="S1426" s="588"/>
    </row>
    <row r="1427" spans="13:19" hidden="1" x14ac:dyDescent="0.25">
      <c r="M1427" s="657"/>
      <c r="S1427" s="588"/>
    </row>
    <row r="1428" spans="13:19" hidden="1" x14ac:dyDescent="0.25">
      <c r="M1428" s="657"/>
      <c r="S1428" s="588"/>
    </row>
    <row r="1429" spans="13:19" hidden="1" x14ac:dyDescent="0.25">
      <c r="M1429" s="657"/>
      <c r="S1429" s="588"/>
    </row>
    <row r="1430" spans="13:19" hidden="1" x14ac:dyDescent="0.25">
      <c r="M1430" s="657"/>
      <c r="S1430" s="588"/>
    </row>
    <row r="1431" spans="13:19" hidden="1" x14ac:dyDescent="0.25">
      <c r="M1431" s="657"/>
      <c r="S1431" s="588"/>
    </row>
    <row r="1432" spans="13:19" hidden="1" x14ac:dyDescent="0.25">
      <c r="M1432" s="657"/>
      <c r="S1432" s="588"/>
    </row>
    <row r="1433" spans="13:19" hidden="1" x14ac:dyDescent="0.25">
      <c r="M1433" s="657"/>
      <c r="S1433" s="588"/>
    </row>
    <row r="1434" spans="13:19" hidden="1" x14ac:dyDescent="0.25">
      <c r="M1434" s="657"/>
      <c r="S1434" s="588"/>
    </row>
    <row r="1435" spans="13:19" hidden="1" x14ac:dyDescent="0.25">
      <c r="M1435" s="657"/>
      <c r="S1435" s="588"/>
    </row>
    <row r="1436" spans="13:19" hidden="1" x14ac:dyDescent="0.25">
      <c r="M1436" s="657"/>
      <c r="S1436" s="588"/>
    </row>
    <row r="1437" spans="13:19" hidden="1" x14ac:dyDescent="0.25">
      <c r="M1437" s="657"/>
      <c r="S1437" s="588"/>
    </row>
    <row r="1438" spans="13:19" hidden="1" x14ac:dyDescent="0.25">
      <c r="M1438" s="657"/>
      <c r="S1438" s="588"/>
    </row>
    <row r="1439" spans="13:19" hidden="1" x14ac:dyDescent="0.25">
      <c r="M1439" s="657"/>
      <c r="S1439" s="588"/>
    </row>
    <row r="1440" spans="13:19" hidden="1" x14ac:dyDescent="0.25">
      <c r="M1440" s="657"/>
      <c r="S1440" s="588"/>
    </row>
    <row r="1441" spans="13:19" hidden="1" x14ac:dyDescent="0.25">
      <c r="M1441" s="657"/>
      <c r="S1441" s="588"/>
    </row>
    <row r="1442" spans="13:19" hidden="1" x14ac:dyDescent="0.25">
      <c r="M1442" s="657"/>
      <c r="S1442" s="588"/>
    </row>
    <row r="1443" spans="13:19" hidden="1" x14ac:dyDescent="0.25">
      <c r="M1443" s="657"/>
      <c r="S1443" s="588"/>
    </row>
    <row r="1444" spans="13:19" hidden="1" x14ac:dyDescent="0.25">
      <c r="M1444" s="657"/>
      <c r="S1444" s="588"/>
    </row>
    <row r="1445" spans="13:19" hidden="1" x14ac:dyDescent="0.25">
      <c r="M1445" s="657"/>
      <c r="S1445" s="588"/>
    </row>
    <row r="1446" spans="13:19" hidden="1" x14ac:dyDescent="0.25">
      <c r="M1446" s="657"/>
      <c r="S1446" s="588"/>
    </row>
    <row r="1447" spans="13:19" hidden="1" x14ac:dyDescent="0.25">
      <c r="M1447" s="657"/>
      <c r="S1447" s="588"/>
    </row>
    <row r="1448" spans="13:19" hidden="1" x14ac:dyDescent="0.25">
      <c r="M1448" s="657"/>
      <c r="S1448" s="588"/>
    </row>
    <row r="1449" spans="13:19" hidden="1" x14ac:dyDescent="0.25">
      <c r="M1449" s="657"/>
      <c r="S1449" s="588"/>
    </row>
    <row r="1450" spans="13:19" hidden="1" x14ac:dyDescent="0.25">
      <c r="M1450" s="657"/>
      <c r="S1450" s="588"/>
    </row>
    <row r="1451" spans="13:19" hidden="1" x14ac:dyDescent="0.25">
      <c r="M1451" s="657"/>
      <c r="S1451" s="588"/>
    </row>
    <row r="1452" spans="13:19" hidden="1" x14ac:dyDescent="0.25">
      <c r="M1452" s="657"/>
      <c r="S1452" s="588"/>
    </row>
    <row r="1453" spans="13:19" hidden="1" x14ac:dyDescent="0.25">
      <c r="M1453" s="657"/>
      <c r="S1453" s="588"/>
    </row>
    <row r="1454" spans="13:19" hidden="1" x14ac:dyDescent="0.25">
      <c r="M1454" s="657"/>
      <c r="S1454" s="588"/>
    </row>
    <row r="1455" spans="13:19" hidden="1" x14ac:dyDescent="0.25">
      <c r="M1455" s="657"/>
      <c r="S1455" s="588"/>
    </row>
    <row r="1456" spans="13:19" hidden="1" x14ac:dyDescent="0.25">
      <c r="M1456" s="657"/>
      <c r="S1456" s="588"/>
    </row>
    <row r="1457" spans="13:19" hidden="1" x14ac:dyDescent="0.25">
      <c r="M1457" s="657"/>
      <c r="S1457" s="588"/>
    </row>
    <row r="1458" spans="13:19" hidden="1" x14ac:dyDescent="0.25">
      <c r="M1458" s="657"/>
      <c r="S1458" s="588"/>
    </row>
    <row r="1459" spans="13:19" hidden="1" x14ac:dyDescent="0.25">
      <c r="M1459" s="657"/>
      <c r="S1459" s="588"/>
    </row>
    <row r="1460" spans="13:19" hidden="1" x14ac:dyDescent="0.25">
      <c r="M1460" s="657"/>
      <c r="S1460" s="588"/>
    </row>
    <row r="1461" spans="13:19" hidden="1" x14ac:dyDescent="0.25">
      <c r="M1461" s="657"/>
      <c r="S1461" s="588"/>
    </row>
    <row r="1462" spans="13:19" hidden="1" x14ac:dyDescent="0.25">
      <c r="M1462" s="657"/>
      <c r="S1462" s="588"/>
    </row>
    <row r="1463" spans="13:19" hidden="1" x14ac:dyDescent="0.25">
      <c r="M1463" s="657"/>
      <c r="S1463" s="588"/>
    </row>
    <row r="1464" spans="13:19" hidden="1" x14ac:dyDescent="0.25">
      <c r="M1464" s="657"/>
      <c r="S1464" s="588"/>
    </row>
    <row r="1465" spans="13:19" hidden="1" x14ac:dyDescent="0.25">
      <c r="M1465" s="657"/>
      <c r="S1465" s="588"/>
    </row>
    <row r="1466" spans="13:19" hidden="1" x14ac:dyDescent="0.25">
      <c r="M1466" s="657"/>
      <c r="S1466" s="588"/>
    </row>
    <row r="1467" spans="13:19" hidden="1" x14ac:dyDescent="0.25">
      <c r="M1467" s="657"/>
      <c r="S1467" s="588"/>
    </row>
    <row r="1468" spans="13:19" hidden="1" x14ac:dyDescent="0.25">
      <c r="M1468" s="657"/>
      <c r="S1468" s="588"/>
    </row>
    <row r="1469" spans="13:19" hidden="1" x14ac:dyDescent="0.25">
      <c r="M1469" s="657"/>
      <c r="S1469" s="588"/>
    </row>
    <row r="1470" spans="13:19" hidden="1" x14ac:dyDescent="0.25">
      <c r="M1470" s="657"/>
      <c r="S1470" s="588"/>
    </row>
    <row r="1471" spans="13:19" hidden="1" x14ac:dyDescent="0.25">
      <c r="M1471" s="657"/>
      <c r="S1471" s="588"/>
    </row>
    <row r="1472" spans="13:19" hidden="1" x14ac:dyDescent="0.25">
      <c r="M1472" s="657"/>
      <c r="S1472" s="588"/>
    </row>
    <row r="1473" spans="13:19" hidden="1" x14ac:dyDescent="0.25">
      <c r="M1473" s="657"/>
      <c r="S1473" s="588"/>
    </row>
    <row r="1474" spans="13:19" hidden="1" x14ac:dyDescent="0.25">
      <c r="M1474" s="657"/>
      <c r="S1474" s="588"/>
    </row>
    <row r="1475" spans="13:19" hidden="1" x14ac:dyDescent="0.25">
      <c r="M1475" s="657"/>
      <c r="S1475" s="588"/>
    </row>
    <row r="1476" spans="13:19" hidden="1" x14ac:dyDescent="0.25">
      <c r="M1476" s="657"/>
      <c r="S1476" s="588"/>
    </row>
    <row r="1477" spans="13:19" hidden="1" x14ac:dyDescent="0.25">
      <c r="M1477" s="657"/>
      <c r="S1477" s="588"/>
    </row>
    <row r="1478" spans="13:19" hidden="1" x14ac:dyDescent="0.25">
      <c r="M1478" s="657"/>
      <c r="S1478" s="588"/>
    </row>
    <row r="1479" spans="13:19" hidden="1" x14ac:dyDescent="0.25">
      <c r="M1479" s="657"/>
      <c r="S1479" s="588"/>
    </row>
    <row r="1480" spans="13:19" hidden="1" x14ac:dyDescent="0.25">
      <c r="M1480" s="657"/>
      <c r="S1480" s="588"/>
    </row>
    <row r="1481" spans="13:19" hidden="1" x14ac:dyDescent="0.25">
      <c r="M1481" s="657"/>
      <c r="S1481" s="588"/>
    </row>
    <row r="1482" spans="13:19" hidden="1" x14ac:dyDescent="0.25">
      <c r="M1482" s="657"/>
      <c r="S1482" s="588"/>
    </row>
    <row r="1483" spans="13:19" hidden="1" x14ac:dyDescent="0.25">
      <c r="M1483" s="657"/>
      <c r="S1483" s="588"/>
    </row>
    <row r="1484" spans="13:19" hidden="1" x14ac:dyDescent="0.25">
      <c r="M1484" s="657"/>
      <c r="S1484" s="588"/>
    </row>
    <row r="1485" spans="13:19" hidden="1" x14ac:dyDescent="0.25">
      <c r="M1485" s="657"/>
      <c r="S1485" s="588"/>
    </row>
    <row r="1486" spans="13:19" hidden="1" x14ac:dyDescent="0.25">
      <c r="M1486" s="657"/>
      <c r="S1486" s="588"/>
    </row>
    <row r="1487" spans="13:19" hidden="1" x14ac:dyDescent="0.25">
      <c r="M1487" s="657"/>
      <c r="S1487" s="588"/>
    </row>
    <row r="1488" spans="13:19" hidden="1" x14ac:dyDescent="0.25">
      <c r="M1488" s="657"/>
      <c r="S1488" s="588"/>
    </row>
    <row r="1489" spans="13:19" hidden="1" x14ac:dyDescent="0.25">
      <c r="M1489" s="657"/>
      <c r="S1489" s="588"/>
    </row>
    <row r="1490" spans="13:19" hidden="1" x14ac:dyDescent="0.25">
      <c r="M1490" s="657"/>
      <c r="S1490" s="588"/>
    </row>
    <row r="1491" spans="13:19" hidden="1" x14ac:dyDescent="0.25">
      <c r="M1491" s="657"/>
      <c r="S1491" s="588"/>
    </row>
    <row r="1492" spans="13:19" hidden="1" x14ac:dyDescent="0.25">
      <c r="M1492" s="657"/>
      <c r="S1492" s="588"/>
    </row>
    <row r="1493" spans="13:19" hidden="1" x14ac:dyDescent="0.25">
      <c r="M1493" s="657"/>
      <c r="S1493" s="588"/>
    </row>
    <row r="1494" spans="13:19" hidden="1" x14ac:dyDescent="0.25">
      <c r="M1494" s="657"/>
      <c r="S1494" s="588"/>
    </row>
    <row r="1495" spans="13:19" hidden="1" x14ac:dyDescent="0.25">
      <c r="M1495" s="657"/>
      <c r="S1495" s="588"/>
    </row>
    <row r="1496" spans="13:19" hidden="1" x14ac:dyDescent="0.25">
      <c r="M1496" s="657"/>
      <c r="S1496" s="588"/>
    </row>
    <row r="1497" spans="13:19" hidden="1" x14ac:dyDescent="0.25">
      <c r="M1497" s="657"/>
      <c r="S1497" s="588"/>
    </row>
    <row r="1498" spans="13:19" hidden="1" x14ac:dyDescent="0.25">
      <c r="M1498" s="657"/>
      <c r="S1498" s="588"/>
    </row>
    <row r="1499" spans="13:19" hidden="1" x14ac:dyDescent="0.25">
      <c r="M1499" s="657"/>
      <c r="S1499" s="588"/>
    </row>
    <row r="1500" spans="13:19" hidden="1" x14ac:dyDescent="0.25">
      <c r="M1500" s="657"/>
      <c r="S1500" s="588"/>
    </row>
    <row r="1501" spans="13:19" hidden="1" x14ac:dyDescent="0.25">
      <c r="M1501" s="657"/>
      <c r="S1501" s="588"/>
    </row>
    <row r="1502" spans="13:19" hidden="1" x14ac:dyDescent="0.25">
      <c r="M1502" s="657"/>
      <c r="S1502" s="588"/>
    </row>
    <row r="1503" spans="13:19" hidden="1" x14ac:dyDescent="0.25">
      <c r="M1503" s="657"/>
      <c r="S1503" s="588"/>
    </row>
    <row r="1504" spans="13:19" hidden="1" x14ac:dyDescent="0.25">
      <c r="M1504" s="657"/>
      <c r="S1504" s="588"/>
    </row>
    <row r="1505" spans="13:19" hidden="1" x14ac:dyDescent="0.25">
      <c r="M1505" s="657"/>
      <c r="S1505" s="588"/>
    </row>
    <row r="1506" spans="13:19" hidden="1" x14ac:dyDescent="0.25">
      <c r="M1506" s="657"/>
      <c r="S1506" s="588"/>
    </row>
    <row r="1507" spans="13:19" hidden="1" x14ac:dyDescent="0.25">
      <c r="M1507" s="657"/>
      <c r="S1507" s="588"/>
    </row>
    <row r="1508" spans="13:19" hidden="1" x14ac:dyDescent="0.25">
      <c r="M1508" s="657"/>
      <c r="S1508" s="588"/>
    </row>
    <row r="1509" spans="13:19" hidden="1" x14ac:dyDescent="0.25">
      <c r="M1509" s="657"/>
      <c r="S1509" s="588"/>
    </row>
    <row r="1510" spans="13:19" hidden="1" x14ac:dyDescent="0.25">
      <c r="M1510" s="657"/>
      <c r="S1510" s="588"/>
    </row>
    <row r="1511" spans="13:19" hidden="1" x14ac:dyDescent="0.25">
      <c r="M1511" s="657"/>
      <c r="S1511" s="588"/>
    </row>
    <row r="1512" spans="13:19" hidden="1" x14ac:dyDescent="0.25">
      <c r="M1512" s="657"/>
      <c r="S1512" s="588"/>
    </row>
    <row r="1513" spans="13:19" hidden="1" x14ac:dyDescent="0.25">
      <c r="M1513" s="657"/>
      <c r="S1513" s="588"/>
    </row>
    <row r="1514" spans="13:19" hidden="1" x14ac:dyDescent="0.25">
      <c r="M1514" s="657"/>
      <c r="S1514" s="588"/>
    </row>
    <row r="1515" spans="13:19" hidden="1" x14ac:dyDescent="0.25">
      <c r="M1515" s="657"/>
      <c r="S1515" s="588"/>
    </row>
    <row r="1516" spans="13:19" hidden="1" x14ac:dyDescent="0.25">
      <c r="M1516" s="657"/>
      <c r="S1516" s="588"/>
    </row>
    <row r="1517" spans="13:19" hidden="1" x14ac:dyDescent="0.25">
      <c r="M1517" s="657"/>
      <c r="S1517" s="588"/>
    </row>
    <row r="1518" spans="13:19" hidden="1" x14ac:dyDescent="0.25">
      <c r="M1518" s="657"/>
      <c r="S1518" s="588"/>
    </row>
    <row r="1519" spans="13:19" hidden="1" x14ac:dyDescent="0.25">
      <c r="M1519" s="657"/>
      <c r="S1519" s="588"/>
    </row>
    <row r="1520" spans="13:19" hidden="1" x14ac:dyDescent="0.25">
      <c r="M1520" s="657"/>
      <c r="S1520" s="588"/>
    </row>
    <row r="1521" spans="13:19" hidden="1" x14ac:dyDescent="0.25">
      <c r="M1521" s="657"/>
      <c r="S1521" s="588"/>
    </row>
    <row r="1522" spans="13:19" hidden="1" x14ac:dyDescent="0.25">
      <c r="M1522" s="657"/>
      <c r="S1522" s="588"/>
    </row>
    <row r="1523" spans="13:19" hidden="1" x14ac:dyDescent="0.25">
      <c r="M1523" s="657"/>
      <c r="S1523" s="588"/>
    </row>
    <row r="1524" spans="13:19" hidden="1" x14ac:dyDescent="0.25">
      <c r="M1524" s="657"/>
      <c r="S1524" s="588"/>
    </row>
    <row r="1525" spans="13:19" hidden="1" x14ac:dyDescent="0.25">
      <c r="M1525" s="657"/>
      <c r="S1525" s="588"/>
    </row>
    <row r="1526" spans="13:19" hidden="1" x14ac:dyDescent="0.25">
      <c r="M1526" s="657"/>
      <c r="S1526" s="588"/>
    </row>
    <row r="1527" spans="13:19" hidden="1" x14ac:dyDescent="0.25">
      <c r="M1527" s="657"/>
      <c r="S1527" s="588"/>
    </row>
    <row r="1528" spans="13:19" hidden="1" x14ac:dyDescent="0.25">
      <c r="M1528" s="657"/>
      <c r="S1528" s="588"/>
    </row>
    <row r="1529" spans="13:19" hidden="1" x14ac:dyDescent="0.25">
      <c r="M1529" s="657"/>
      <c r="S1529" s="588"/>
    </row>
    <row r="1530" spans="13:19" hidden="1" x14ac:dyDescent="0.25">
      <c r="M1530" s="657"/>
      <c r="S1530" s="588"/>
    </row>
    <row r="1531" spans="13:19" hidden="1" x14ac:dyDescent="0.25">
      <c r="M1531" s="657"/>
      <c r="S1531" s="588"/>
    </row>
    <row r="1532" spans="13:19" hidden="1" x14ac:dyDescent="0.25">
      <c r="M1532" s="657"/>
      <c r="S1532" s="588"/>
    </row>
    <row r="1533" spans="13:19" hidden="1" x14ac:dyDescent="0.25">
      <c r="M1533" s="657"/>
      <c r="S1533" s="588"/>
    </row>
    <row r="1534" spans="13:19" hidden="1" x14ac:dyDescent="0.25">
      <c r="M1534" s="657"/>
      <c r="S1534" s="588"/>
    </row>
    <row r="1535" spans="13:19" hidden="1" x14ac:dyDescent="0.25">
      <c r="M1535" s="657"/>
      <c r="S1535" s="588"/>
    </row>
    <row r="1536" spans="13:19" hidden="1" x14ac:dyDescent="0.25">
      <c r="M1536" s="657"/>
      <c r="S1536" s="588"/>
    </row>
    <row r="1537" spans="13:19" hidden="1" x14ac:dyDescent="0.25">
      <c r="M1537" s="657"/>
      <c r="S1537" s="588"/>
    </row>
    <row r="1538" spans="13:19" hidden="1" x14ac:dyDescent="0.25">
      <c r="M1538" s="657"/>
      <c r="S1538" s="588"/>
    </row>
    <row r="1539" spans="13:19" hidden="1" x14ac:dyDescent="0.25">
      <c r="M1539" s="657"/>
      <c r="S1539" s="588"/>
    </row>
    <row r="1540" spans="13:19" hidden="1" x14ac:dyDescent="0.25">
      <c r="M1540" s="657"/>
      <c r="S1540" s="588"/>
    </row>
    <row r="1541" spans="13:19" hidden="1" x14ac:dyDescent="0.25">
      <c r="M1541" s="657"/>
      <c r="S1541" s="588"/>
    </row>
    <row r="1542" spans="13:19" hidden="1" x14ac:dyDescent="0.25">
      <c r="M1542" s="657"/>
      <c r="S1542" s="588"/>
    </row>
    <row r="1543" spans="13:19" hidden="1" x14ac:dyDescent="0.25">
      <c r="M1543" s="657"/>
      <c r="S1543" s="588"/>
    </row>
    <row r="1544" spans="13:19" hidden="1" x14ac:dyDescent="0.25">
      <c r="M1544" s="657"/>
      <c r="S1544" s="588"/>
    </row>
    <row r="1545" spans="13:19" hidden="1" x14ac:dyDescent="0.25">
      <c r="M1545" s="657"/>
      <c r="S1545" s="588"/>
    </row>
    <row r="1546" spans="13:19" hidden="1" x14ac:dyDescent="0.25">
      <c r="M1546" s="657"/>
      <c r="S1546" s="588"/>
    </row>
    <row r="1547" spans="13:19" hidden="1" x14ac:dyDescent="0.25">
      <c r="M1547" s="657"/>
      <c r="S1547" s="588"/>
    </row>
    <row r="1548" spans="13:19" hidden="1" x14ac:dyDescent="0.25">
      <c r="M1548" s="657"/>
      <c r="S1548" s="588"/>
    </row>
    <row r="1549" spans="13:19" hidden="1" x14ac:dyDescent="0.25">
      <c r="M1549" s="657"/>
      <c r="S1549" s="588"/>
    </row>
    <row r="1550" spans="13:19" hidden="1" x14ac:dyDescent="0.25">
      <c r="M1550" s="657"/>
      <c r="S1550" s="588"/>
    </row>
    <row r="1551" spans="13:19" hidden="1" x14ac:dyDescent="0.25">
      <c r="M1551" s="657"/>
      <c r="S1551" s="588"/>
    </row>
    <row r="1552" spans="13:19" hidden="1" x14ac:dyDescent="0.25">
      <c r="M1552" s="657"/>
      <c r="S1552" s="588"/>
    </row>
    <row r="1553" spans="13:19" hidden="1" x14ac:dyDescent="0.25">
      <c r="M1553" s="657"/>
      <c r="S1553" s="588"/>
    </row>
    <row r="1554" spans="13:19" hidden="1" x14ac:dyDescent="0.25">
      <c r="M1554" s="657"/>
      <c r="S1554" s="588"/>
    </row>
    <row r="1555" spans="13:19" hidden="1" x14ac:dyDescent="0.25">
      <c r="M1555" s="657"/>
      <c r="S1555" s="588"/>
    </row>
    <row r="1556" spans="13:19" hidden="1" x14ac:dyDescent="0.25">
      <c r="M1556" s="657"/>
      <c r="S1556" s="588"/>
    </row>
    <row r="1557" spans="13:19" hidden="1" x14ac:dyDescent="0.25">
      <c r="M1557" s="657"/>
      <c r="S1557" s="588"/>
    </row>
    <row r="1558" spans="13:19" hidden="1" x14ac:dyDescent="0.25">
      <c r="M1558" s="657"/>
      <c r="S1558" s="588"/>
    </row>
    <row r="1559" spans="13:19" hidden="1" x14ac:dyDescent="0.25">
      <c r="M1559" s="657"/>
      <c r="S1559" s="588"/>
    </row>
    <row r="1560" spans="13:19" hidden="1" x14ac:dyDescent="0.25">
      <c r="M1560" s="657"/>
      <c r="S1560" s="588"/>
    </row>
    <row r="1561" spans="13:19" hidden="1" x14ac:dyDescent="0.25">
      <c r="M1561" s="657"/>
      <c r="S1561" s="588"/>
    </row>
    <row r="1562" spans="13:19" hidden="1" x14ac:dyDescent="0.25">
      <c r="M1562" s="657"/>
      <c r="S1562" s="588"/>
    </row>
    <row r="1563" spans="13:19" hidden="1" x14ac:dyDescent="0.25">
      <c r="M1563" s="657"/>
      <c r="S1563" s="588"/>
    </row>
    <row r="1564" spans="13:19" hidden="1" x14ac:dyDescent="0.25">
      <c r="M1564" s="657"/>
      <c r="S1564" s="588"/>
    </row>
    <row r="1565" spans="13:19" hidden="1" x14ac:dyDescent="0.25">
      <c r="M1565" s="657"/>
      <c r="S1565" s="588"/>
    </row>
    <row r="1566" spans="13:19" hidden="1" x14ac:dyDescent="0.25">
      <c r="M1566" s="657"/>
      <c r="S1566" s="588"/>
    </row>
    <row r="1567" spans="13:19" hidden="1" x14ac:dyDescent="0.25">
      <c r="M1567" s="657"/>
      <c r="S1567" s="588"/>
    </row>
    <row r="1568" spans="13:19" hidden="1" x14ac:dyDescent="0.25">
      <c r="M1568" s="657"/>
      <c r="S1568" s="588"/>
    </row>
    <row r="1569" spans="13:19" hidden="1" x14ac:dyDescent="0.25">
      <c r="M1569" s="657"/>
      <c r="S1569" s="588"/>
    </row>
    <row r="1570" spans="13:19" hidden="1" x14ac:dyDescent="0.25">
      <c r="M1570" s="657"/>
      <c r="S1570" s="588"/>
    </row>
    <row r="1571" spans="13:19" hidden="1" x14ac:dyDescent="0.25">
      <c r="M1571" s="657"/>
      <c r="S1571" s="588"/>
    </row>
    <row r="1572" spans="13:19" hidden="1" x14ac:dyDescent="0.25">
      <c r="M1572" s="657"/>
      <c r="S1572" s="588"/>
    </row>
    <row r="1573" spans="13:19" hidden="1" x14ac:dyDescent="0.25">
      <c r="M1573" s="657"/>
      <c r="S1573" s="588"/>
    </row>
    <row r="1574" spans="13:19" hidden="1" x14ac:dyDescent="0.25">
      <c r="M1574" s="657"/>
      <c r="S1574" s="588"/>
    </row>
    <row r="1575" spans="13:19" hidden="1" x14ac:dyDescent="0.25">
      <c r="M1575" s="657"/>
      <c r="S1575" s="588"/>
    </row>
    <row r="1576" spans="13:19" hidden="1" x14ac:dyDescent="0.25">
      <c r="M1576" s="657"/>
      <c r="S1576" s="588"/>
    </row>
    <row r="1577" spans="13:19" hidden="1" x14ac:dyDescent="0.25">
      <c r="M1577" s="657"/>
      <c r="S1577" s="588"/>
    </row>
    <row r="1578" spans="13:19" hidden="1" x14ac:dyDescent="0.25">
      <c r="M1578" s="657"/>
      <c r="S1578" s="588"/>
    </row>
    <row r="1579" spans="13:19" hidden="1" x14ac:dyDescent="0.25">
      <c r="M1579" s="657"/>
      <c r="S1579" s="588"/>
    </row>
    <row r="1580" spans="13:19" hidden="1" x14ac:dyDescent="0.25">
      <c r="M1580" s="657"/>
      <c r="S1580" s="588"/>
    </row>
    <row r="1581" spans="13:19" hidden="1" x14ac:dyDescent="0.25">
      <c r="M1581" s="657"/>
      <c r="S1581" s="588"/>
    </row>
    <row r="1582" spans="13:19" hidden="1" x14ac:dyDescent="0.25">
      <c r="M1582" s="657"/>
      <c r="S1582" s="588"/>
    </row>
    <row r="1583" spans="13:19" hidden="1" x14ac:dyDescent="0.25">
      <c r="M1583" s="657"/>
      <c r="S1583" s="588"/>
    </row>
    <row r="1584" spans="13:19" hidden="1" x14ac:dyDescent="0.25">
      <c r="M1584" s="657"/>
      <c r="S1584" s="588"/>
    </row>
    <row r="1585" spans="13:19" hidden="1" x14ac:dyDescent="0.25">
      <c r="M1585" s="657"/>
      <c r="S1585" s="588"/>
    </row>
    <row r="1586" spans="13:19" hidden="1" x14ac:dyDescent="0.25">
      <c r="M1586" s="657"/>
      <c r="S1586" s="588"/>
    </row>
    <row r="1587" spans="13:19" hidden="1" x14ac:dyDescent="0.25">
      <c r="M1587" s="657"/>
      <c r="S1587" s="588"/>
    </row>
    <row r="1588" spans="13:19" hidden="1" x14ac:dyDescent="0.25">
      <c r="M1588" s="657"/>
      <c r="S1588" s="588"/>
    </row>
    <row r="1589" spans="13:19" hidden="1" x14ac:dyDescent="0.25">
      <c r="M1589" s="657"/>
      <c r="S1589" s="588"/>
    </row>
    <row r="1590" spans="13:19" hidden="1" x14ac:dyDescent="0.25">
      <c r="M1590" s="657"/>
      <c r="S1590" s="588"/>
    </row>
    <row r="1591" spans="13:19" hidden="1" x14ac:dyDescent="0.25">
      <c r="M1591" s="657"/>
      <c r="S1591" s="588"/>
    </row>
    <row r="1592" spans="13:19" hidden="1" x14ac:dyDescent="0.25">
      <c r="M1592" s="657"/>
      <c r="S1592" s="588"/>
    </row>
    <row r="1593" spans="13:19" hidden="1" x14ac:dyDescent="0.25">
      <c r="M1593" s="657"/>
      <c r="S1593" s="588"/>
    </row>
    <row r="1594" spans="13:19" hidden="1" x14ac:dyDescent="0.25">
      <c r="M1594" s="657"/>
      <c r="S1594" s="588"/>
    </row>
    <row r="1595" spans="13:19" hidden="1" x14ac:dyDescent="0.25">
      <c r="M1595" s="657"/>
      <c r="S1595" s="588"/>
    </row>
    <row r="1596" spans="13:19" hidden="1" x14ac:dyDescent="0.25">
      <c r="M1596" s="657"/>
      <c r="S1596" s="588"/>
    </row>
    <row r="1597" spans="13:19" hidden="1" x14ac:dyDescent="0.25">
      <c r="M1597" s="657"/>
      <c r="S1597" s="588"/>
    </row>
    <row r="1598" spans="13:19" hidden="1" x14ac:dyDescent="0.25">
      <c r="M1598" s="657"/>
      <c r="S1598" s="588"/>
    </row>
    <row r="1599" spans="13:19" hidden="1" x14ac:dyDescent="0.25">
      <c r="M1599" s="657"/>
      <c r="S1599" s="588"/>
    </row>
    <row r="1600" spans="13:19" hidden="1" x14ac:dyDescent="0.25">
      <c r="M1600" s="657"/>
      <c r="S1600" s="588"/>
    </row>
    <row r="1601" spans="13:19" hidden="1" x14ac:dyDescent="0.25">
      <c r="M1601" s="657"/>
      <c r="S1601" s="588"/>
    </row>
    <row r="1602" spans="13:19" hidden="1" x14ac:dyDescent="0.25">
      <c r="M1602" s="657"/>
      <c r="S1602" s="588"/>
    </row>
    <row r="1603" spans="13:19" hidden="1" x14ac:dyDescent="0.25">
      <c r="M1603" s="657"/>
      <c r="S1603" s="588"/>
    </row>
    <row r="1604" spans="13:19" hidden="1" x14ac:dyDescent="0.25">
      <c r="M1604" s="657"/>
      <c r="S1604" s="588"/>
    </row>
    <row r="1605" spans="13:19" hidden="1" x14ac:dyDescent="0.25">
      <c r="M1605" s="657"/>
      <c r="S1605" s="588"/>
    </row>
    <row r="1606" spans="13:19" hidden="1" x14ac:dyDescent="0.25">
      <c r="M1606" s="657"/>
      <c r="S1606" s="588"/>
    </row>
    <row r="1607" spans="13:19" hidden="1" x14ac:dyDescent="0.25">
      <c r="M1607" s="657"/>
      <c r="S1607" s="588"/>
    </row>
    <row r="1608" spans="13:19" hidden="1" x14ac:dyDescent="0.25">
      <c r="M1608" s="657"/>
      <c r="S1608" s="588"/>
    </row>
    <row r="1609" spans="13:19" hidden="1" x14ac:dyDescent="0.25">
      <c r="M1609" s="657"/>
      <c r="S1609" s="588"/>
    </row>
    <row r="1610" spans="13:19" hidden="1" x14ac:dyDescent="0.25">
      <c r="M1610" s="657"/>
      <c r="S1610" s="588"/>
    </row>
    <row r="1611" spans="13:19" hidden="1" x14ac:dyDescent="0.25">
      <c r="M1611" s="657"/>
      <c r="S1611" s="588"/>
    </row>
    <row r="1612" spans="13:19" hidden="1" x14ac:dyDescent="0.25">
      <c r="M1612" s="657"/>
      <c r="S1612" s="588"/>
    </row>
    <row r="1613" spans="13:19" hidden="1" x14ac:dyDescent="0.25">
      <c r="M1613" s="657"/>
      <c r="S1613" s="588"/>
    </row>
    <row r="1614" spans="13:19" hidden="1" x14ac:dyDescent="0.25">
      <c r="M1614" s="657"/>
      <c r="S1614" s="588"/>
    </row>
    <row r="1615" spans="13:19" hidden="1" x14ac:dyDescent="0.25">
      <c r="M1615" s="657"/>
      <c r="S1615" s="588"/>
    </row>
    <row r="1616" spans="13:19" hidden="1" x14ac:dyDescent="0.25">
      <c r="M1616" s="657"/>
      <c r="S1616" s="588"/>
    </row>
    <row r="1617" spans="13:19" hidden="1" x14ac:dyDescent="0.25">
      <c r="M1617" s="657"/>
      <c r="S1617" s="588"/>
    </row>
    <row r="1618" spans="13:19" hidden="1" x14ac:dyDescent="0.25">
      <c r="M1618" s="657"/>
      <c r="S1618" s="588"/>
    </row>
    <row r="1619" spans="13:19" hidden="1" x14ac:dyDescent="0.25">
      <c r="M1619" s="657"/>
      <c r="S1619" s="588"/>
    </row>
    <row r="1620" spans="13:19" hidden="1" x14ac:dyDescent="0.25">
      <c r="M1620" s="657"/>
      <c r="S1620" s="588"/>
    </row>
    <row r="1621" spans="13:19" hidden="1" x14ac:dyDescent="0.25">
      <c r="M1621" s="657"/>
      <c r="S1621" s="588"/>
    </row>
    <row r="1622" spans="13:19" hidden="1" x14ac:dyDescent="0.25">
      <c r="M1622" s="657"/>
      <c r="S1622" s="588"/>
    </row>
    <row r="1623" spans="13:19" hidden="1" x14ac:dyDescent="0.25">
      <c r="M1623" s="657"/>
      <c r="S1623" s="588"/>
    </row>
    <row r="1624" spans="13:19" hidden="1" x14ac:dyDescent="0.25">
      <c r="M1624" s="657"/>
      <c r="S1624" s="588"/>
    </row>
    <row r="1625" spans="13:19" hidden="1" x14ac:dyDescent="0.25">
      <c r="M1625" s="657"/>
      <c r="S1625" s="588"/>
    </row>
    <row r="1626" spans="13:19" hidden="1" x14ac:dyDescent="0.25">
      <c r="M1626" s="657"/>
      <c r="S1626" s="588"/>
    </row>
    <row r="1627" spans="13:19" hidden="1" x14ac:dyDescent="0.25">
      <c r="M1627" s="657"/>
      <c r="S1627" s="588"/>
    </row>
    <row r="1628" spans="13:19" hidden="1" x14ac:dyDescent="0.25">
      <c r="M1628" s="657"/>
      <c r="S1628" s="588"/>
    </row>
    <row r="1629" spans="13:19" hidden="1" x14ac:dyDescent="0.25">
      <c r="M1629" s="657"/>
      <c r="S1629" s="588"/>
    </row>
    <row r="1630" spans="13:19" hidden="1" x14ac:dyDescent="0.25">
      <c r="M1630" s="657"/>
      <c r="S1630" s="588"/>
    </row>
    <row r="1631" spans="13:19" hidden="1" x14ac:dyDescent="0.25">
      <c r="M1631" s="657"/>
      <c r="S1631" s="588"/>
    </row>
    <row r="1632" spans="13:19" hidden="1" x14ac:dyDescent="0.25">
      <c r="M1632" s="657"/>
      <c r="S1632" s="588"/>
    </row>
    <row r="1633" spans="13:19" hidden="1" x14ac:dyDescent="0.25">
      <c r="M1633" s="657"/>
      <c r="S1633" s="588"/>
    </row>
    <row r="1634" spans="13:19" hidden="1" x14ac:dyDescent="0.25">
      <c r="M1634" s="657"/>
      <c r="S1634" s="588"/>
    </row>
    <row r="1635" spans="13:19" hidden="1" x14ac:dyDescent="0.25">
      <c r="M1635" s="657"/>
      <c r="S1635" s="588"/>
    </row>
    <row r="1636" spans="13:19" hidden="1" x14ac:dyDescent="0.25">
      <c r="M1636" s="657"/>
      <c r="S1636" s="588"/>
    </row>
    <row r="1637" spans="13:19" hidden="1" x14ac:dyDescent="0.25">
      <c r="M1637" s="657"/>
      <c r="S1637" s="588"/>
    </row>
    <row r="1638" spans="13:19" hidden="1" x14ac:dyDescent="0.25">
      <c r="M1638" s="657"/>
      <c r="S1638" s="588"/>
    </row>
    <row r="1639" spans="13:19" hidden="1" x14ac:dyDescent="0.25">
      <c r="M1639" s="657"/>
      <c r="S1639" s="588"/>
    </row>
    <row r="1640" spans="13:19" hidden="1" x14ac:dyDescent="0.25">
      <c r="M1640" s="657"/>
      <c r="S1640" s="588"/>
    </row>
    <row r="1641" spans="13:19" hidden="1" x14ac:dyDescent="0.25">
      <c r="M1641" s="657"/>
      <c r="S1641" s="588"/>
    </row>
    <row r="1642" spans="13:19" hidden="1" x14ac:dyDescent="0.25">
      <c r="M1642" s="657"/>
      <c r="S1642" s="588"/>
    </row>
    <row r="1643" spans="13:19" hidden="1" x14ac:dyDescent="0.25">
      <c r="M1643" s="657"/>
      <c r="S1643" s="588"/>
    </row>
    <row r="1644" spans="13:19" hidden="1" x14ac:dyDescent="0.25">
      <c r="M1644" s="657"/>
      <c r="S1644" s="588"/>
    </row>
    <row r="1645" spans="13:19" hidden="1" x14ac:dyDescent="0.25">
      <c r="M1645" s="657"/>
      <c r="S1645" s="588"/>
    </row>
    <row r="1646" spans="13:19" hidden="1" x14ac:dyDescent="0.25">
      <c r="M1646" s="657"/>
      <c r="S1646" s="588"/>
    </row>
    <row r="1647" spans="13:19" hidden="1" x14ac:dyDescent="0.25">
      <c r="M1647" s="657"/>
      <c r="S1647" s="588"/>
    </row>
    <row r="1648" spans="13:19" hidden="1" x14ac:dyDescent="0.25">
      <c r="M1648" s="657"/>
      <c r="S1648" s="588"/>
    </row>
    <row r="1649" spans="13:19" hidden="1" x14ac:dyDescent="0.25">
      <c r="M1649" s="657"/>
      <c r="S1649" s="588"/>
    </row>
    <row r="1650" spans="13:19" hidden="1" x14ac:dyDescent="0.25">
      <c r="M1650" s="657"/>
      <c r="S1650" s="588"/>
    </row>
    <row r="1651" spans="13:19" hidden="1" x14ac:dyDescent="0.25">
      <c r="M1651" s="657"/>
      <c r="S1651" s="588"/>
    </row>
    <row r="1652" spans="13:19" hidden="1" x14ac:dyDescent="0.25">
      <c r="M1652" s="657"/>
      <c r="S1652" s="588"/>
    </row>
    <row r="1653" spans="13:19" hidden="1" x14ac:dyDescent="0.25">
      <c r="M1653" s="657"/>
      <c r="S1653" s="588"/>
    </row>
    <row r="1654" spans="13:19" hidden="1" x14ac:dyDescent="0.25">
      <c r="M1654" s="657"/>
      <c r="S1654" s="588"/>
    </row>
    <row r="1655" spans="13:19" hidden="1" x14ac:dyDescent="0.25">
      <c r="M1655" s="657"/>
      <c r="S1655" s="588"/>
    </row>
    <row r="1656" spans="13:19" hidden="1" x14ac:dyDescent="0.25">
      <c r="M1656" s="657"/>
      <c r="S1656" s="588"/>
    </row>
    <row r="1657" spans="13:19" hidden="1" x14ac:dyDescent="0.25">
      <c r="M1657" s="657"/>
      <c r="S1657" s="588"/>
    </row>
    <row r="1658" spans="13:19" hidden="1" x14ac:dyDescent="0.25">
      <c r="M1658" s="657"/>
      <c r="S1658" s="588"/>
    </row>
    <row r="1659" spans="13:19" hidden="1" x14ac:dyDescent="0.25">
      <c r="M1659" s="657"/>
      <c r="S1659" s="588"/>
    </row>
    <row r="1660" spans="13:19" hidden="1" x14ac:dyDescent="0.25">
      <c r="M1660" s="657"/>
      <c r="S1660" s="588"/>
    </row>
    <row r="1661" spans="13:19" hidden="1" x14ac:dyDescent="0.25">
      <c r="M1661" s="657"/>
      <c r="S1661" s="588"/>
    </row>
    <row r="1662" spans="13:19" hidden="1" x14ac:dyDescent="0.25">
      <c r="M1662" s="657"/>
      <c r="S1662" s="588"/>
    </row>
    <row r="1663" spans="13:19" hidden="1" x14ac:dyDescent="0.25">
      <c r="M1663" s="657"/>
      <c r="S1663" s="588"/>
    </row>
    <row r="1664" spans="13:19" hidden="1" x14ac:dyDescent="0.25">
      <c r="M1664" s="657"/>
      <c r="S1664" s="588"/>
    </row>
    <row r="1665" spans="13:19" hidden="1" x14ac:dyDescent="0.25">
      <c r="M1665" s="657"/>
      <c r="S1665" s="588"/>
    </row>
    <row r="1666" spans="13:19" hidden="1" x14ac:dyDescent="0.25">
      <c r="M1666" s="657"/>
      <c r="S1666" s="588"/>
    </row>
    <row r="1667" spans="13:19" hidden="1" x14ac:dyDescent="0.25">
      <c r="M1667" s="657"/>
      <c r="S1667" s="588"/>
    </row>
    <row r="1668" spans="13:19" hidden="1" x14ac:dyDescent="0.25">
      <c r="M1668" s="657"/>
      <c r="S1668" s="588"/>
    </row>
    <row r="1669" spans="13:19" hidden="1" x14ac:dyDescent="0.25">
      <c r="M1669" s="657"/>
      <c r="S1669" s="588"/>
    </row>
    <row r="1670" spans="13:19" hidden="1" x14ac:dyDescent="0.25">
      <c r="M1670" s="657"/>
      <c r="S1670" s="588"/>
    </row>
    <row r="1671" spans="13:19" hidden="1" x14ac:dyDescent="0.25">
      <c r="M1671" s="657"/>
      <c r="S1671" s="588"/>
    </row>
    <row r="1672" spans="13:19" hidden="1" x14ac:dyDescent="0.25">
      <c r="M1672" s="657"/>
      <c r="S1672" s="588"/>
    </row>
    <row r="1673" spans="13:19" hidden="1" x14ac:dyDescent="0.25">
      <c r="M1673" s="657"/>
      <c r="S1673" s="588"/>
    </row>
    <row r="1674" spans="13:19" hidden="1" x14ac:dyDescent="0.25">
      <c r="M1674" s="657"/>
      <c r="S1674" s="588"/>
    </row>
    <row r="1675" spans="13:19" hidden="1" x14ac:dyDescent="0.25">
      <c r="M1675" s="657"/>
      <c r="S1675" s="588"/>
    </row>
    <row r="1676" spans="13:19" hidden="1" x14ac:dyDescent="0.25">
      <c r="M1676" s="657"/>
      <c r="S1676" s="588"/>
    </row>
    <row r="1677" spans="13:19" hidden="1" x14ac:dyDescent="0.25">
      <c r="M1677" s="657"/>
      <c r="S1677" s="588"/>
    </row>
    <row r="1678" spans="13:19" hidden="1" x14ac:dyDescent="0.25">
      <c r="M1678" s="657"/>
      <c r="S1678" s="588"/>
    </row>
    <row r="1679" spans="13:19" hidden="1" x14ac:dyDescent="0.25">
      <c r="M1679" s="657"/>
      <c r="S1679" s="588"/>
    </row>
    <row r="1680" spans="13:19" hidden="1" x14ac:dyDescent="0.25">
      <c r="M1680" s="657"/>
      <c r="S1680" s="588"/>
    </row>
    <row r="1681" spans="13:19" hidden="1" x14ac:dyDescent="0.25">
      <c r="M1681" s="657"/>
      <c r="S1681" s="588"/>
    </row>
    <row r="1682" spans="13:19" hidden="1" x14ac:dyDescent="0.25">
      <c r="M1682" s="657"/>
      <c r="S1682" s="588"/>
    </row>
    <row r="1683" spans="13:19" hidden="1" x14ac:dyDescent="0.25">
      <c r="M1683" s="657"/>
      <c r="S1683" s="588"/>
    </row>
    <row r="1684" spans="13:19" hidden="1" x14ac:dyDescent="0.25">
      <c r="M1684" s="657"/>
      <c r="S1684" s="588"/>
    </row>
    <row r="1685" spans="13:19" hidden="1" x14ac:dyDescent="0.25">
      <c r="M1685" s="657"/>
      <c r="S1685" s="588"/>
    </row>
    <row r="1686" spans="13:19" hidden="1" x14ac:dyDescent="0.25">
      <c r="M1686" s="657"/>
      <c r="S1686" s="588"/>
    </row>
    <row r="1687" spans="13:19" hidden="1" x14ac:dyDescent="0.25">
      <c r="M1687" s="657"/>
      <c r="S1687" s="588"/>
    </row>
    <row r="1688" spans="13:19" hidden="1" x14ac:dyDescent="0.25">
      <c r="M1688" s="657"/>
      <c r="S1688" s="588"/>
    </row>
    <row r="1689" spans="13:19" hidden="1" x14ac:dyDescent="0.25">
      <c r="M1689" s="657"/>
      <c r="S1689" s="588"/>
    </row>
    <row r="1690" spans="13:19" hidden="1" x14ac:dyDescent="0.25">
      <c r="M1690" s="657"/>
      <c r="S1690" s="588"/>
    </row>
    <row r="1691" spans="13:19" hidden="1" x14ac:dyDescent="0.25">
      <c r="M1691" s="657"/>
      <c r="S1691" s="588"/>
    </row>
    <row r="1692" spans="13:19" hidden="1" x14ac:dyDescent="0.25">
      <c r="M1692" s="657"/>
      <c r="S1692" s="588"/>
    </row>
    <row r="1693" spans="13:19" hidden="1" x14ac:dyDescent="0.25">
      <c r="M1693" s="657"/>
      <c r="S1693" s="588"/>
    </row>
    <row r="1694" spans="13:19" hidden="1" x14ac:dyDescent="0.25">
      <c r="M1694" s="657"/>
      <c r="S1694" s="588"/>
    </row>
    <row r="1695" spans="13:19" hidden="1" x14ac:dyDescent="0.25">
      <c r="M1695" s="657"/>
      <c r="S1695" s="588"/>
    </row>
    <row r="1696" spans="13:19" hidden="1" x14ac:dyDescent="0.25">
      <c r="M1696" s="657"/>
      <c r="S1696" s="588"/>
    </row>
    <row r="1697" spans="13:19" hidden="1" x14ac:dyDescent="0.25">
      <c r="M1697" s="657"/>
      <c r="S1697" s="588"/>
    </row>
    <row r="1698" spans="13:19" hidden="1" x14ac:dyDescent="0.25">
      <c r="M1698" s="657"/>
      <c r="S1698" s="588"/>
    </row>
    <row r="1699" spans="13:19" hidden="1" x14ac:dyDescent="0.25">
      <c r="M1699" s="657"/>
      <c r="S1699" s="588"/>
    </row>
    <row r="1700" spans="13:19" hidden="1" x14ac:dyDescent="0.25">
      <c r="M1700" s="657"/>
      <c r="S1700" s="588"/>
    </row>
    <row r="1701" spans="13:19" hidden="1" x14ac:dyDescent="0.25">
      <c r="M1701" s="657"/>
      <c r="S1701" s="588"/>
    </row>
    <row r="1702" spans="13:19" hidden="1" x14ac:dyDescent="0.25">
      <c r="M1702" s="657"/>
      <c r="S1702" s="588"/>
    </row>
    <row r="1703" spans="13:19" hidden="1" x14ac:dyDescent="0.25">
      <c r="M1703" s="657"/>
      <c r="S1703" s="588"/>
    </row>
    <row r="1704" spans="13:19" hidden="1" x14ac:dyDescent="0.25">
      <c r="M1704" s="657"/>
      <c r="S1704" s="588"/>
    </row>
    <row r="1705" spans="13:19" hidden="1" x14ac:dyDescent="0.25">
      <c r="M1705" s="657"/>
      <c r="S1705" s="588"/>
    </row>
    <row r="1706" spans="13:19" hidden="1" x14ac:dyDescent="0.25">
      <c r="M1706" s="657"/>
      <c r="S1706" s="588"/>
    </row>
    <row r="1707" spans="13:19" hidden="1" x14ac:dyDescent="0.25">
      <c r="M1707" s="657"/>
      <c r="S1707" s="588"/>
    </row>
    <row r="1708" spans="13:19" hidden="1" x14ac:dyDescent="0.25">
      <c r="M1708" s="657"/>
      <c r="S1708" s="588"/>
    </row>
    <row r="1709" spans="13:19" hidden="1" x14ac:dyDescent="0.25">
      <c r="M1709" s="657"/>
      <c r="S1709" s="588"/>
    </row>
    <row r="1710" spans="13:19" hidden="1" x14ac:dyDescent="0.25">
      <c r="M1710" s="657"/>
      <c r="S1710" s="588"/>
    </row>
    <row r="1711" spans="13:19" hidden="1" x14ac:dyDescent="0.25">
      <c r="M1711" s="657"/>
      <c r="S1711" s="588"/>
    </row>
    <row r="1712" spans="13:19" hidden="1" x14ac:dyDescent="0.25">
      <c r="M1712" s="657"/>
      <c r="S1712" s="588"/>
    </row>
    <row r="1713" spans="13:19" hidden="1" x14ac:dyDescent="0.25">
      <c r="M1713" s="657"/>
      <c r="S1713" s="588"/>
    </row>
    <row r="1714" spans="13:19" hidden="1" x14ac:dyDescent="0.25">
      <c r="M1714" s="657"/>
      <c r="S1714" s="588"/>
    </row>
    <row r="1715" spans="13:19" hidden="1" x14ac:dyDescent="0.25">
      <c r="M1715" s="657"/>
      <c r="S1715" s="588"/>
    </row>
    <row r="1716" spans="13:19" hidden="1" x14ac:dyDescent="0.25">
      <c r="M1716" s="657"/>
      <c r="S1716" s="588"/>
    </row>
    <row r="1717" spans="13:19" hidden="1" x14ac:dyDescent="0.25">
      <c r="M1717" s="657"/>
      <c r="S1717" s="588"/>
    </row>
    <row r="1718" spans="13:19" hidden="1" x14ac:dyDescent="0.25">
      <c r="M1718" s="657"/>
      <c r="S1718" s="588"/>
    </row>
    <row r="1719" spans="13:19" hidden="1" x14ac:dyDescent="0.25">
      <c r="M1719" s="657"/>
      <c r="S1719" s="588"/>
    </row>
    <row r="1720" spans="13:19" hidden="1" x14ac:dyDescent="0.25">
      <c r="M1720" s="657"/>
      <c r="S1720" s="588"/>
    </row>
    <row r="1721" spans="13:19" hidden="1" x14ac:dyDescent="0.25">
      <c r="M1721" s="657"/>
      <c r="S1721" s="588"/>
    </row>
    <row r="1722" spans="13:19" hidden="1" x14ac:dyDescent="0.25">
      <c r="M1722" s="657"/>
      <c r="S1722" s="588"/>
    </row>
    <row r="1723" spans="13:19" hidden="1" x14ac:dyDescent="0.25">
      <c r="M1723" s="657"/>
      <c r="S1723" s="588"/>
    </row>
    <row r="1724" spans="13:19" hidden="1" x14ac:dyDescent="0.25">
      <c r="M1724" s="657"/>
      <c r="S1724" s="588"/>
    </row>
    <row r="1725" spans="13:19" hidden="1" x14ac:dyDescent="0.25">
      <c r="M1725" s="657"/>
      <c r="S1725" s="588"/>
    </row>
    <row r="1726" spans="13:19" hidden="1" x14ac:dyDescent="0.25">
      <c r="M1726" s="657"/>
      <c r="S1726" s="588"/>
    </row>
    <row r="1727" spans="13:19" hidden="1" x14ac:dyDescent="0.25">
      <c r="M1727" s="657"/>
      <c r="S1727" s="588"/>
    </row>
    <row r="1728" spans="13:19" hidden="1" x14ac:dyDescent="0.25">
      <c r="M1728" s="657"/>
      <c r="S1728" s="588"/>
    </row>
    <row r="1729" spans="13:19" hidden="1" x14ac:dyDescent="0.25">
      <c r="M1729" s="657"/>
      <c r="S1729" s="588"/>
    </row>
    <row r="1730" spans="13:19" hidden="1" x14ac:dyDescent="0.25">
      <c r="M1730" s="657"/>
      <c r="S1730" s="588"/>
    </row>
    <row r="1731" spans="13:19" hidden="1" x14ac:dyDescent="0.25">
      <c r="M1731" s="657"/>
      <c r="S1731" s="588"/>
    </row>
    <row r="1732" spans="13:19" hidden="1" x14ac:dyDescent="0.25">
      <c r="M1732" s="657"/>
      <c r="S1732" s="588"/>
    </row>
    <row r="1733" spans="13:19" hidden="1" x14ac:dyDescent="0.25">
      <c r="M1733" s="657"/>
      <c r="S1733" s="588"/>
    </row>
    <row r="1734" spans="13:19" hidden="1" x14ac:dyDescent="0.25">
      <c r="M1734" s="657"/>
      <c r="S1734" s="588"/>
    </row>
    <row r="1735" spans="13:19" hidden="1" x14ac:dyDescent="0.25">
      <c r="M1735" s="657"/>
      <c r="S1735" s="588"/>
    </row>
    <row r="1736" spans="13:19" hidden="1" x14ac:dyDescent="0.25">
      <c r="M1736" s="657"/>
      <c r="S1736" s="588"/>
    </row>
    <row r="1737" spans="13:19" hidden="1" x14ac:dyDescent="0.25">
      <c r="M1737" s="657"/>
      <c r="S1737" s="588"/>
    </row>
    <row r="1738" spans="13:19" hidden="1" x14ac:dyDescent="0.25">
      <c r="M1738" s="657"/>
      <c r="S1738" s="588"/>
    </row>
    <row r="1739" spans="13:19" hidden="1" x14ac:dyDescent="0.25">
      <c r="M1739" s="657"/>
      <c r="S1739" s="588"/>
    </row>
    <row r="1740" spans="13:19" hidden="1" x14ac:dyDescent="0.25">
      <c r="M1740" s="657"/>
      <c r="S1740" s="588"/>
    </row>
    <row r="1741" spans="13:19" hidden="1" x14ac:dyDescent="0.25">
      <c r="M1741" s="657"/>
      <c r="S1741" s="588"/>
    </row>
    <row r="1742" spans="13:19" hidden="1" x14ac:dyDescent="0.25">
      <c r="M1742" s="657"/>
      <c r="S1742" s="588"/>
    </row>
    <row r="1743" spans="13:19" hidden="1" x14ac:dyDescent="0.25">
      <c r="M1743" s="657"/>
      <c r="S1743" s="588"/>
    </row>
    <row r="1744" spans="13:19" hidden="1" x14ac:dyDescent="0.25">
      <c r="M1744" s="657"/>
      <c r="S1744" s="588"/>
    </row>
    <row r="1745" spans="13:19" hidden="1" x14ac:dyDescent="0.25">
      <c r="M1745" s="657"/>
      <c r="S1745" s="588"/>
    </row>
    <row r="1746" spans="13:19" hidden="1" x14ac:dyDescent="0.25">
      <c r="M1746" s="657"/>
      <c r="S1746" s="588"/>
    </row>
    <row r="1747" spans="13:19" hidden="1" x14ac:dyDescent="0.25">
      <c r="M1747" s="657"/>
      <c r="S1747" s="588"/>
    </row>
    <row r="1748" spans="13:19" hidden="1" x14ac:dyDescent="0.25">
      <c r="M1748" s="657"/>
      <c r="S1748" s="588"/>
    </row>
    <row r="1749" spans="13:19" hidden="1" x14ac:dyDescent="0.25">
      <c r="M1749" s="657"/>
      <c r="S1749" s="588"/>
    </row>
    <row r="1750" spans="13:19" hidden="1" x14ac:dyDescent="0.25">
      <c r="M1750" s="657"/>
      <c r="S1750" s="588"/>
    </row>
    <row r="1751" spans="13:19" hidden="1" x14ac:dyDescent="0.25">
      <c r="M1751" s="657"/>
      <c r="S1751" s="588"/>
    </row>
    <row r="1752" spans="13:19" hidden="1" x14ac:dyDescent="0.25">
      <c r="M1752" s="657"/>
      <c r="S1752" s="588"/>
    </row>
    <row r="1753" spans="13:19" hidden="1" x14ac:dyDescent="0.25">
      <c r="M1753" s="657"/>
      <c r="S1753" s="588"/>
    </row>
    <row r="1754" spans="13:19" hidden="1" x14ac:dyDescent="0.25">
      <c r="M1754" s="657"/>
      <c r="S1754" s="588"/>
    </row>
    <row r="1755" spans="13:19" hidden="1" x14ac:dyDescent="0.25">
      <c r="M1755" s="657"/>
      <c r="S1755" s="588"/>
    </row>
    <row r="1756" spans="13:19" hidden="1" x14ac:dyDescent="0.25">
      <c r="M1756" s="657"/>
      <c r="S1756" s="588"/>
    </row>
    <row r="1757" spans="13:19" hidden="1" x14ac:dyDescent="0.25">
      <c r="M1757" s="657"/>
      <c r="S1757" s="588"/>
    </row>
    <row r="1758" spans="13:19" hidden="1" x14ac:dyDescent="0.25">
      <c r="M1758" s="657"/>
      <c r="S1758" s="588"/>
    </row>
    <row r="1759" spans="13:19" hidden="1" x14ac:dyDescent="0.25">
      <c r="M1759" s="657"/>
      <c r="S1759" s="588"/>
    </row>
    <row r="1760" spans="13:19" hidden="1" x14ac:dyDescent="0.25">
      <c r="M1760" s="657"/>
      <c r="S1760" s="588"/>
    </row>
    <row r="1761" spans="13:19" hidden="1" x14ac:dyDescent="0.25">
      <c r="M1761" s="657"/>
      <c r="S1761" s="588"/>
    </row>
    <row r="1762" spans="13:19" hidden="1" x14ac:dyDescent="0.25">
      <c r="M1762" s="657"/>
      <c r="S1762" s="588"/>
    </row>
    <row r="1763" spans="13:19" hidden="1" x14ac:dyDescent="0.25">
      <c r="M1763" s="657"/>
      <c r="S1763" s="588"/>
    </row>
    <row r="1764" spans="13:19" hidden="1" x14ac:dyDescent="0.25">
      <c r="M1764" s="657"/>
      <c r="S1764" s="588"/>
    </row>
    <row r="1765" spans="13:19" hidden="1" x14ac:dyDescent="0.25">
      <c r="M1765" s="657"/>
      <c r="S1765" s="588"/>
    </row>
    <row r="1766" spans="13:19" hidden="1" x14ac:dyDescent="0.25">
      <c r="M1766" s="657"/>
      <c r="S1766" s="588"/>
    </row>
    <row r="1767" spans="13:19" hidden="1" x14ac:dyDescent="0.25">
      <c r="M1767" s="657"/>
      <c r="S1767" s="588"/>
    </row>
    <row r="1768" spans="13:19" hidden="1" x14ac:dyDescent="0.25">
      <c r="M1768" s="657"/>
      <c r="S1768" s="588"/>
    </row>
    <row r="1769" spans="13:19" hidden="1" x14ac:dyDescent="0.25">
      <c r="M1769" s="657"/>
      <c r="S1769" s="588"/>
    </row>
    <row r="1770" spans="13:19" hidden="1" x14ac:dyDescent="0.25">
      <c r="M1770" s="657"/>
      <c r="S1770" s="588"/>
    </row>
    <row r="1771" spans="13:19" hidden="1" x14ac:dyDescent="0.25">
      <c r="M1771" s="657"/>
      <c r="S1771" s="588"/>
    </row>
    <row r="1772" spans="13:19" hidden="1" x14ac:dyDescent="0.25">
      <c r="M1772" s="657"/>
      <c r="S1772" s="588"/>
    </row>
    <row r="1773" spans="13:19" hidden="1" x14ac:dyDescent="0.25">
      <c r="M1773" s="657"/>
      <c r="S1773" s="588"/>
    </row>
    <row r="1774" spans="13:19" hidden="1" x14ac:dyDescent="0.25">
      <c r="M1774" s="657"/>
      <c r="S1774" s="588"/>
    </row>
    <row r="1775" spans="13:19" hidden="1" x14ac:dyDescent="0.25">
      <c r="M1775" s="657"/>
      <c r="S1775" s="588"/>
    </row>
    <row r="1776" spans="13:19" hidden="1" x14ac:dyDescent="0.25">
      <c r="M1776" s="657"/>
      <c r="S1776" s="588"/>
    </row>
    <row r="1777" spans="13:19" hidden="1" x14ac:dyDescent="0.25">
      <c r="M1777" s="657"/>
      <c r="S1777" s="588"/>
    </row>
    <row r="1778" spans="13:19" hidden="1" x14ac:dyDescent="0.25">
      <c r="M1778" s="657"/>
      <c r="S1778" s="588"/>
    </row>
    <row r="1779" spans="13:19" hidden="1" x14ac:dyDescent="0.25">
      <c r="M1779" s="657"/>
      <c r="S1779" s="588"/>
    </row>
    <row r="1780" spans="13:19" hidden="1" x14ac:dyDescent="0.25">
      <c r="M1780" s="657"/>
      <c r="S1780" s="588"/>
    </row>
    <row r="1781" spans="13:19" hidden="1" x14ac:dyDescent="0.25">
      <c r="M1781" s="657"/>
      <c r="S1781" s="588"/>
    </row>
    <row r="1782" spans="13:19" hidden="1" x14ac:dyDescent="0.25">
      <c r="M1782" s="657"/>
      <c r="S1782" s="588"/>
    </row>
    <row r="1783" spans="13:19" hidden="1" x14ac:dyDescent="0.25">
      <c r="M1783" s="657"/>
      <c r="S1783" s="588"/>
    </row>
    <row r="1784" spans="13:19" hidden="1" x14ac:dyDescent="0.25">
      <c r="M1784" s="657"/>
      <c r="S1784" s="588"/>
    </row>
    <row r="1785" spans="13:19" hidden="1" x14ac:dyDescent="0.25">
      <c r="M1785" s="657"/>
      <c r="S1785" s="588"/>
    </row>
    <row r="1786" spans="13:19" hidden="1" x14ac:dyDescent="0.25">
      <c r="M1786" s="657"/>
      <c r="S1786" s="588"/>
    </row>
    <row r="1787" spans="13:19" hidden="1" x14ac:dyDescent="0.25">
      <c r="M1787" s="657"/>
      <c r="S1787" s="588"/>
    </row>
    <row r="1788" spans="13:19" hidden="1" x14ac:dyDescent="0.25">
      <c r="M1788" s="657"/>
      <c r="S1788" s="588"/>
    </row>
    <row r="1789" spans="13:19" hidden="1" x14ac:dyDescent="0.25">
      <c r="M1789" s="657"/>
      <c r="S1789" s="588"/>
    </row>
    <row r="1790" spans="13:19" hidden="1" x14ac:dyDescent="0.25">
      <c r="M1790" s="657"/>
      <c r="S1790" s="588"/>
    </row>
    <row r="1791" spans="13:19" hidden="1" x14ac:dyDescent="0.25">
      <c r="M1791" s="657"/>
      <c r="S1791" s="588"/>
    </row>
    <row r="1792" spans="13:19" hidden="1" x14ac:dyDescent="0.25">
      <c r="M1792" s="657"/>
      <c r="S1792" s="588"/>
    </row>
    <row r="1793" spans="13:19" hidden="1" x14ac:dyDescent="0.25">
      <c r="M1793" s="657"/>
      <c r="S1793" s="588"/>
    </row>
    <row r="1794" spans="13:19" hidden="1" x14ac:dyDescent="0.25">
      <c r="M1794" s="657"/>
      <c r="S1794" s="588"/>
    </row>
    <row r="1795" spans="13:19" hidden="1" x14ac:dyDescent="0.25">
      <c r="M1795" s="657"/>
      <c r="S1795" s="588"/>
    </row>
    <row r="1796" spans="13:19" hidden="1" x14ac:dyDescent="0.25">
      <c r="M1796" s="657"/>
      <c r="S1796" s="588"/>
    </row>
    <row r="1797" spans="13:19" hidden="1" x14ac:dyDescent="0.25">
      <c r="M1797" s="657"/>
      <c r="S1797" s="588"/>
    </row>
    <row r="1798" spans="13:19" hidden="1" x14ac:dyDescent="0.25">
      <c r="M1798" s="657"/>
      <c r="S1798" s="588"/>
    </row>
    <row r="1799" spans="13:19" hidden="1" x14ac:dyDescent="0.25">
      <c r="M1799" s="657"/>
      <c r="S1799" s="588"/>
    </row>
    <row r="1800" spans="13:19" hidden="1" x14ac:dyDescent="0.25">
      <c r="M1800" s="657"/>
      <c r="S1800" s="588"/>
    </row>
    <row r="1801" spans="13:19" hidden="1" x14ac:dyDescent="0.25">
      <c r="M1801" s="657"/>
      <c r="S1801" s="588"/>
    </row>
    <row r="1802" spans="13:19" hidden="1" x14ac:dyDescent="0.25">
      <c r="M1802" s="657"/>
      <c r="S1802" s="588"/>
    </row>
    <row r="1803" spans="13:19" hidden="1" x14ac:dyDescent="0.25">
      <c r="M1803" s="657"/>
      <c r="S1803" s="588"/>
    </row>
    <row r="1804" spans="13:19" hidden="1" x14ac:dyDescent="0.25">
      <c r="M1804" s="657"/>
      <c r="S1804" s="588"/>
    </row>
    <row r="1805" spans="13:19" hidden="1" x14ac:dyDescent="0.25">
      <c r="M1805" s="657"/>
      <c r="S1805" s="588"/>
    </row>
    <row r="1806" spans="13:19" hidden="1" x14ac:dyDescent="0.25">
      <c r="M1806" s="657"/>
      <c r="S1806" s="588"/>
    </row>
    <row r="1807" spans="13:19" hidden="1" x14ac:dyDescent="0.25">
      <c r="M1807" s="657"/>
      <c r="S1807" s="588"/>
    </row>
    <row r="1808" spans="13:19" hidden="1" x14ac:dyDescent="0.25">
      <c r="M1808" s="657"/>
      <c r="S1808" s="588"/>
    </row>
    <row r="1809" spans="13:19" hidden="1" x14ac:dyDescent="0.25">
      <c r="M1809" s="657"/>
      <c r="S1809" s="588"/>
    </row>
    <row r="1810" spans="13:19" hidden="1" x14ac:dyDescent="0.25">
      <c r="M1810" s="657"/>
      <c r="S1810" s="588"/>
    </row>
    <row r="1811" spans="13:19" hidden="1" x14ac:dyDescent="0.25">
      <c r="M1811" s="657"/>
      <c r="S1811" s="588"/>
    </row>
    <row r="1812" spans="13:19" hidden="1" x14ac:dyDescent="0.25">
      <c r="M1812" s="657"/>
      <c r="S1812" s="588"/>
    </row>
    <row r="1813" spans="13:19" hidden="1" x14ac:dyDescent="0.25">
      <c r="M1813" s="657"/>
      <c r="S1813" s="588"/>
    </row>
    <row r="1814" spans="13:19" hidden="1" x14ac:dyDescent="0.25">
      <c r="M1814" s="657"/>
      <c r="S1814" s="588"/>
    </row>
    <row r="1815" spans="13:19" hidden="1" x14ac:dyDescent="0.25">
      <c r="M1815" s="657"/>
      <c r="S1815" s="588"/>
    </row>
    <row r="1816" spans="13:19" hidden="1" x14ac:dyDescent="0.25">
      <c r="M1816" s="657"/>
      <c r="S1816" s="588"/>
    </row>
    <row r="1817" spans="13:19" hidden="1" x14ac:dyDescent="0.25">
      <c r="M1817" s="657"/>
      <c r="S1817" s="588"/>
    </row>
    <row r="1818" spans="13:19" hidden="1" x14ac:dyDescent="0.25">
      <c r="M1818" s="657"/>
      <c r="S1818" s="588"/>
    </row>
    <row r="1819" spans="13:19" hidden="1" x14ac:dyDescent="0.25">
      <c r="M1819" s="657"/>
      <c r="S1819" s="588"/>
    </row>
    <row r="1820" spans="13:19" hidden="1" x14ac:dyDescent="0.25">
      <c r="M1820" s="657"/>
      <c r="S1820" s="588"/>
    </row>
    <row r="1821" spans="13:19" hidden="1" x14ac:dyDescent="0.25">
      <c r="M1821" s="657"/>
      <c r="S1821" s="588"/>
    </row>
    <row r="1822" spans="13:19" hidden="1" x14ac:dyDescent="0.25">
      <c r="M1822" s="657"/>
      <c r="S1822" s="588"/>
    </row>
    <row r="1823" spans="13:19" hidden="1" x14ac:dyDescent="0.25">
      <c r="M1823" s="657"/>
      <c r="S1823" s="588"/>
    </row>
    <row r="1824" spans="13:19" hidden="1" x14ac:dyDescent="0.25">
      <c r="M1824" s="657"/>
      <c r="S1824" s="588"/>
    </row>
    <row r="1825" spans="13:19" hidden="1" x14ac:dyDescent="0.25">
      <c r="M1825" s="657"/>
      <c r="S1825" s="588"/>
    </row>
    <row r="1826" spans="13:19" hidden="1" x14ac:dyDescent="0.25">
      <c r="M1826" s="657"/>
      <c r="S1826" s="588"/>
    </row>
    <row r="1827" spans="13:19" hidden="1" x14ac:dyDescent="0.25">
      <c r="M1827" s="657"/>
      <c r="S1827" s="588"/>
    </row>
    <row r="1828" spans="13:19" hidden="1" x14ac:dyDescent="0.25">
      <c r="M1828" s="657"/>
      <c r="S1828" s="588"/>
    </row>
    <row r="1829" spans="13:19" hidden="1" x14ac:dyDescent="0.25">
      <c r="M1829" s="657"/>
      <c r="S1829" s="588"/>
    </row>
    <row r="1830" spans="13:19" hidden="1" x14ac:dyDescent="0.25">
      <c r="M1830" s="657"/>
      <c r="S1830" s="588"/>
    </row>
    <row r="1831" spans="13:19" hidden="1" x14ac:dyDescent="0.25">
      <c r="M1831" s="657"/>
      <c r="S1831" s="588"/>
    </row>
    <row r="1832" spans="13:19" hidden="1" x14ac:dyDescent="0.25">
      <c r="M1832" s="657"/>
      <c r="S1832" s="588"/>
    </row>
    <row r="1833" spans="13:19" hidden="1" x14ac:dyDescent="0.25">
      <c r="M1833" s="657"/>
      <c r="S1833" s="588"/>
    </row>
    <row r="1834" spans="13:19" hidden="1" x14ac:dyDescent="0.25">
      <c r="M1834" s="657"/>
      <c r="S1834" s="588"/>
    </row>
    <row r="1835" spans="13:19" hidden="1" x14ac:dyDescent="0.25">
      <c r="M1835" s="657"/>
      <c r="S1835" s="588"/>
    </row>
    <row r="1836" spans="13:19" hidden="1" x14ac:dyDescent="0.25">
      <c r="M1836" s="657"/>
      <c r="S1836" s="588"/>
    </row>
    <row r="1837" spans="13:19" hidden="1" x14ac:dyDescent="0.25">
      <c r="M1837" s="657"/>
      <c r="S1837" s="588"/>
    </row>
    <row r="1838" spans="13:19" hidden="1" x14ac:dyDescent="0.25">
      <c r="M1838" s="657"/>
      <c r="S1838" s="588"/>
    </row>
    <row r="1839" spans="13:19" hidden="1" x14ac:dyDescent="0.25">
      <c r="M1839" s="657"/>
      <c r="S1839" s="588"/>
    </row>
    <row r="1840" spans="13:19" hidden="1" x14ac:dyDescent="0.25">
      <c r="M1840" s="657"/>
      <c r="S1840" s="588"/>
    </row>
    <row r="1841" spans="13:19" hidden="1" x14ac:dyDescent="0.25">
      <c r="M1841" s="657"/>
      <c r="S1841" s="588"/>
    </row>
    <row r="1842" spans="13:19" hidden="1" x14ac:dyDescent="0.25">
      <c r="M1842" s="657"/>
      <c r="S1842" s="588"/>
    </row>
    <row r="1843" spans="13:19" hidden="1" x14ac:dyDescent="0.25">
      <c r="M1843" s="657"/>
      <c r="S1843" s="588"/>
    </row>
    <row r="1844" spans="13:19" hidden="1" x14ac:dyDescent="0.25">
      <c r="M1844" s="657"/>
      <c r="S1844" s="588"/>
    </row>
    <row r="1845" spans="13:19" hidden="1" x14ac:dyDescent="0.25">
      <c r="M1845" s="657"/>
      <c r="S1845" s="588"/>
    </row>
    <row r="1846" spans="13:19" hidden="1" x14ac:dyDescent="0.25">
      <c r="M1846" s="657"/>
      <c r="S1846" s="588"/>
    </row>
    <row r="1847" spans="13:19" hidden="1" x14ac:dyDescent="0.25">
      <c r="M1847" s="657"/>
      <c r="S1847" s="588"/>
    </row>
    <row r="1848" spans="13:19" hidden="1" x14ac:dyDescent="0.25">
      <c r="M1848" s="657"/>
      <c r="S1848" s="588"/>
    </row>
    <row r="1849" spans="13:19" hidden="1" x14ac:dyDescent="0.25">
      <c r="M1849" s="657"/>
      <c r="S1849" s="588"/>
    </row>
    <row r="1850" spans="13:19" hidden="1" x14ac:dyDescent="0.25">
      <c r="M1850" s="657"/>
      <c r="S1850" s="588"/>
    </row>
    <row r="1851" spans="13:19" hidden="1" x14ac:dyDescent="0.25">
      <c r="M1851" s="657"/>
      <c r="S1851" s="588"/>
    </row>
    <row r="1852" spans="13:19" hidden="1" x14ac:dyDescent="0.25">
      <c r="M1852" s="657"/>
      <c r="S1852" s="588"/>
    </row>
    <row r="1853" spans="13:19" hidden="1" x14ac:dyDescent="0.25">
      <c r="M1853" s="657"/>
      <c r="S1853" s="588"/>
    </row>
    <row r="1854" spans="13:19" hidden="1" x14ac:dyDescent="0.25">
      <c r="M1854" s="657"/>
      <c r="S1854" s="588"/>
    </row>
    <row r="1855" spans="13:19" hidden="1" x14ac:dyDescent="0.25">
      <c r="M1855" s="657"/>
      <c r="S1855" s="588"/>
    </row>
    <row r="1856" spans="13:19" hidden="1" x14ac:dyDescent="0.25">
      <c r="M1856" s="657"/>
      <c r="S1856" s="588"/>
    </row>
    <row r="1857" spans="13:19" hidden="1" x14ac:dyDescent="0.25">
      <c r="M1857" s="657"/>
      <c r="S1857" s="588"/>
    </row>
    <row r="1858" spans="13:19" hidden="1" x14ac:dyDescent="0.25">
      <c r="M1858" s="657"/>
      <c r="S1858" s="588"/>
    </row>
    <row r="1859" spans="13:19" hidden="1" x14ac:dyDescent="0.25">
      <c r="M1859" s="657"/>
      <c r="S1859" s="588"/>
    </row>
    <row r="1860" spans="13:19" hidden="1" x14ac:dyDescent="0.25">
      <c r="M1860" s="657"/>
      <c r="S1860" s="588"/>
    </row>
    <row r="1861" spans="13:19" hidden="1" x14ac:dyDescent="0.25">
      <c r="M1861" s="657"/>
      <c r="S1861" s="588"/>
    </row>
    <row r="1862" spans="13:19" hidden="1" x14ac:dyDescent="0.25">
      <c r="M1862" s="657"/>
      <c r="S1862" s="588"/>
    </row>
    <row r="1863" spans="13:19" hidden="1" x14ac:dyDescent="0.25">
      <c r="M1863" s="657"/>
      <c r="S1863" s="588"/>
    </row>
    <row r="1864" spans="13:19" hidden="1" x14ac:dyDescent="0.25">
      <c r="M1864" s="657"/>
      <c r="S1864" s="588"/>
    </row>
    <row r="1865" spans="13:19" hidden="1" x14ac:dyDescent="0.25">
      <c r="M1865" s="657"/>
      <c r="S1865" s="588"/>
    </row>
    <row r="1866" spans="13:19" hidden="1" x14ac:dyDescent="0.25">
      <c r="M1866" s="657"/>
      <c r="S1866" s="588"/>
    </row>
    <row r="1867" spans="13:19" hidden="1" x14ac:dyDescent="0.25">
      <c r="M1867" s="657"/>
      <c r="S1867" s="588"/>
    </row>
    <row r="1868" spans="13:19" hidden="1" x14ac:dyDescent="0.25">
      <c r="M1868" s="657"/>
      <c r="S1868" s="588"/>
    </row>
    <row r="1869" spans="13:19" hidden="1" x14ac:dyDescent="0.25">
      <c r="M1869" s="657"/>
      <c r="S1869" s="588"/>
    </row>
    <row r="1870" spans="13:19" hidden="1" x14ac:dyDescent="0.25">
      <c r="M1870" s="657"/>
      <c r="S1870" s="588"/>
    </row>
    <row r="1871" spans="13:19" hidden="1" x14ac:dyDescent="0.25">
      <c r="M1871" s="657"/>
      <c r="S1871" s="588"/>
    </row>
    <row r="1872" spans="13:19" hidden="1" x14ac:dyDescent="0.25">
      <c r="M1872" s="657"/>
      <c r="S1872" s="588"/>
    </row>
    <row r="1873" spans="19:19" x14ac:dyDescent="0.25">
      <c r="S1873" s="588"/>
    </row>
    <row r="1874" spans="19:19" x14ac:dyDescent="0.25">
      <c r="S1874" s="588"/>
    </row>
    <row r="1875" spans="19:19" x14ac:dyDescent="0.25">
      <c r="S1875" s="588"/>
    </row>
  </sheetData>
  <mergeCells count="305">
    <mergeCell ref="A26:A30"/>
    <mergeCell ref="G26:G30"/>
    <mergeCell ref="B27:B29"/>
    <mergeCell ref="C27:C29"/>
    <mergeCell ref="F40:F42"/>
    <mergeCell ref="G40:G42"/>
    <mergeCell ref="I40:I42"/>
    <mergeCell ref="A2:S2"/>
    <mergeCell ref="A3:S3"/>
    <mergeCell ref="A4:F4"/>
    <mergeCell ref="G4:I4"/>
    <mergeCell ref="J4:L4"/>
    <mergeCell ref="M4:S4"/>
    <mergeCell ref="A5:D5"/>
    <mergeCell ref="G5:M5"/>
    <mergeCell ref="N5:S5"/>
    <mergeCell ref="A6:A7"/>
    <mergeCell ref="B6:B7"/>
    <mergeCell ref="C6:C7"/>
    <mergeCell ref="D6:D7"/>
    <mergeCell ref="E6:E7"/>
    <mergeCell ref="F6:F7"/>
    <mergeCell ref="G6:G7"/>
    <mergeCell ref="N6:N7"/>
    <mergeCell ref="O6:O7"/>
    <mergeCell ref="P6:P7"/>
    <mergeCell ref="Q6:Q7"/>
    <mergeCell ref="R6:R7"/>
    <mergeCell ref="S6:S7"/>
    <mergeCell ref="H6:H7"/>
    <mergeCell ref="I6:I7"/>
    <mergeCell ref="J6:J7"/>
    <mergeCell ref="K6:K7"/>
    <mergeCell ref="L6:L7"/>
    <mergeCell ref="M6:M7"/>
    <mergeCell ref="O8:O13"/>
    <mergeCell ref="P8:P13"/>
    <mergeCell ref="Q8:Q13"/>
    <mergeCell ref="R8:R13"/>
    <mergeCell ref="S8:S13"/>
    <mergeCell ref="A8:A13"/>
    <mergeCell ref="G8:G13"/>
    <mergeCell ref="I8:I13"/>
    <mergeCell ref="J8:J13"/>
    <mergeCell ref="K8:K13"/>
    <mergeCell ref="L8:L13"/>
    <mergeCell ref="H11:H13"/>
    <mergeCell ref="N8:N13"/>
    <mergeCell ref="O14:O16"/>
    <mergeCell ref="P14:P16"/>
    <mergeCell ref="Q14:Q16"/>
    <mergeCell ref="R14:R16"/>
    <mergeCell ref="S14:S16"/>
    <mergeCell ref="A14:A16"/>
    <mergeCell ref="G14:G16"/>
    <mergeCell ref="I14:I16"/>
    <mergeCell ref="J14:J16"/>
    <mergeCell ref="K14:K16"/>
    <mergeCell ref="L14:L16"/>
    <mergeCell ref="N14:N16"/>
    <mergeCell ref="R17:R20"/>
    <mergeCell ref="S17:S20"/>
    <mergeCell ref="B18:B19"/>
    <mergeCell ref="C18:C19"/>
    <mergeCell ref="F18:F19"/>
    <mergeCell ref="M18:M19"/>
    <mergeCell ref="K17:K20"/>
    <mergeCell ref="L17:L20"/>
    <mergeCell ref="O17:O20"/>
    <mergeCell ref="P17:P20"/>
    <mergeCell ref="Q17:Q20"/>
    <mergeCell ref="A17:A20"/>
    <mergeCell ref="D17:D20"/>
    <mergeCell ref="E17:E20"/>
    <mergeCell ref="G17:G20"/>
    <mergeCell ref="I17:I20"/>
    <mergeCell ref="J17:J20"/>
    <mergeCell ref="N17:N20"/>
    <mergeCell ref="B23:B24"/>
    <mergeCell ref="C23:C24"/>
    <mergeCell ref="F23:F24"/>
    <mergeCell ref="M23:M24"/>
    <mergeCell ref="A21:A25"/>
    <mergeCell ref="B21:B22"/>
    <mergeCell ref="C21:C22"/>
    <mergeCell ref="D21:D25"/>
    <mergeCell ref="E21:E25"/>
    <mergeCell ref="F21:F22"/>
    <mergeCell ref="G21:G25"/>
    <mergeCell ref="H21:H22"/>
    <mergeCell ref="M21:M22"/>
    <mergeCell ref="J21:J25"/>
    <mergeCell ref="K21:K25"/>
    <mergeCell ref="L21:L25"/>
    <mergeCell ref="I21:I25"/>
    <mergeCell ref="S21:S25"/>
    <mergeCell ref="R21:R25"/>
    <mergeCell ref="Q21:Q25"/>
    <mergeCell ref="P21:P25"/>
    <mergeCell ref="O21:O25"/>
    <mergeCell ref="N21:N25"/>
    <mergeCell ref="O26:O30"/>
    <mergeCell ref="P26:P30"/>
    <mergeCell ref="Q26:Q30"/>
    <mergeCell ref="R26:R30"/>
    <mergeCell ref="S26:S30"/>
    <mergeCell ref="J26:J30"/>
    <mergeCell ref="K26:K30"/>
    <mergeCell ref="L26:L30"/>
    <mergeCell ref="M29:M30"/>
    <mergeCell ref="N26:N30"/>
    <mergeCell ref="M27:M28"/>
    <mergeCell ref="D27:D29"/>
    <mergeCell ref="E27:E29"/>
    <mergeCell ref="F27:F29"/>
    <mergeCell ref="H27:H28"/>
    <mergeCell ref="I26:I30"/>
    <mergeCell ref="R31:R33"/>
    <mergeCell ref="S31:S33"/>
    <mergeCell ref="A34:A36"/>
    <mergeCell ref="B34:B36"/>
    <mergeCell ref="C34:C36"/>
    <mergeCell ref="D34:D36"/>
    <mergeCell ref="E34:E36"/>
    <mergeCell ref="I31:I33"/>
    <mergeCell ref="J31:J33"/>
    <mergeCell ref="K31:K33"/>
    <mergeCell ref="L31:L33"/>
    <mergeCell ref="M31:M32"/>
    <mergeCell ref="S34:S36"/>
    <mergeCell ref="H35:H36"/>
    <mergeCell ref="O34:O36"/>
    <mergeCell ref="P34:P36"/>
    <mergeCell ref="Q34:Q36"/>
    <mergeCell ref="R34:R36"/>
    <mergeCell ref="A31:A33"/>
    <mergeCell ref="B31:B32"/>
    <mergeCell ref="C31:C32"/>
    <mergeCell ref="D31:D32"/>
    <mergeCell ref="E31:E32"/>
    <mergeCell ref="F31:F32"/>
    <mergeCell ref="M34:M36"/>
    <mergeCell ref="F34:F36"/>
    <mergeCell ref="G34:G36"/>
    <mergeCell ref="I34:I36"/>
    <mergeCell ref="J34:J36"/>
    <mergeCell ref="K34:K36"/>
    <mergeCell ref="L34:L36"/>
    <mergeCell ref="P31:P33"/>
    <mergeCell ref="Q31:Q33"/>
    <mergeCell ref="G31:G33"/>
    <mergeCell ref="H31:H33"/>
    <mergeCell ref="O31:O33"/>
    <mergeCell ref="N31:N33"/>
    <mergeCell ref="N34:N36"/>
    <mergeCell ref="R37:R39"/>
    <mergeCell ref="S37:S39"/>
    <mergeCell ref="A40:A42"/>
    <mergeCell ref="B40:B42"/>
    <mergeCell ref="C40:C42"/>
    <mergeCell ref="D40:D42"/>
    <mergeCell ref="E40:E42"/>
    <mergeCell ref="J37:J39"/>
    <mergeCell ref="K37:K39"/>
    <mergeCell ref="L37:L39"/>
    <mergeCell ref="M37:M39"/>
    <mergeCell ref="O37:O39"/>
    <mergeCell ref="S40:S42"/>
    <mergeCell ref="H41:H42"/>
    <mergeCell ref="O40:O42"/>
    <mergeCell ref="P40:P42"/>
    <mergeCell ref="Q40:Q42"/>
    <mergeCell ref="R40:R42"/>
    <mergeCell ref="A37:A39"/>
    <mergeCell ref="B37:B39"/>
    <mergeCell ref="C37:C39"/>
    <mergeCell ref="D37:D39"/>
    <mergeCell ref="E37:E39"/>
    <mergeCell ref="M40:M42"/>
    <mergeCell ref="J40:J42"/>
    <mergeCell ref="K40:K42"/>
    <mergeCell ref="L40:L42"/>
    <mergeCell ref="P37:P39"/>
    <mergeCell ref="Q37:Q39"/>
    <mergeCell ref="F37:F39"/>
    <mergeCell ref="G37:G39"/>
    <mergeCell ref="I37:I39"/>
    <mergeCell ref="N37:N39"/>
    <mergeCell ref="N40:N42"/>
    <mergeCell ref="P43:P45"/>
    <mergeCell ref="Q43:Q45"/>
    <mergeCell ref="R43:R45"/>
    <mergeCell ref="S43:S45"/>
    <mergeCell ref="H44:H45"/>
    <mergeCell ref="A46:A48"/>
    <mergeCell ref="B46:B48"/>
    <mergeCell ref="C46:C48"/>
    <mergeCell ref="D46:D48"/>
    <mergeCell ref="E46:E48"/>
    <mergeCell ref="J43:J45"/>
    <mergeCell ref="K43:K45"/>
    <mergeCell ref="L43:L45"/>
    <mergeCell ref="M43:M44"/>
    <mergeCell ref="O43:O45"/>
    <mergeCell ref="A43:A45"/>
    <mergeCell ref="B43:B44"/>
    <mergeCell ref="C43:C44"/>
    <mergeCell ref="D43:D44"/>
    <mergeCell ref="E43:E44"/>
    <mergeCell ref="F43:F44"/>
    <mergeCell ref="G43:G45"/>
    <mergeCell ref="I43:I45"/>
    <mergeCell ref="N43:N45"/>
    <mergeCell ref="S46:S48"/>
    <mergeCell ref="A49:A52"/>
    <mergeCell ref="B49:B52"/>
    <mergeCell ref="C49:C52"/>
    <mergeCell ref="D49:D52"/>
    <mergeCell ref="E49:E52"/>
    <mergeCell ref="F49:F52"/>
    <mergeCell ref="G49:G52"/>
    <mergeCell ref="I49:I52"/>
    <mergeCell ref="J49:J52"/>
    <mergeCell ref="M46:M48"/>
    <mergeCell ref="O46:O48"/>
    <mergeCell ref="P46:P48"/>
    <mergeCell ref="Q46:Q48"/>
    <mergeCell ref="R46:R48"/>
    <mergeCell ref="F46:F48"/>
    <mergeCell ref="G46:G48"/>
    <mergeCell ref="I46:I48"/>
    <mergeCell ref="J46:J48"/>
    <mergeCell ref="K46:K48"/>
    <mergeCell ref="L46:L48"/>
    <mergeCell ref="Q49:Q52"/>
    <mergeCell ref="N46:N48"/>
    <mergeCell ref="R49:R52"/>
    <mergeCell ref="S49:S52"/>
    <mergeCell ref="H50:H52"/>
    <mergeCell ref="G53:G56"/>
    <mergeCell ref="H53:H54"/>
    <mergeCell ref="K53:K56"/>
    <mergeCell ref="L53:L56"/>
    <mergeCell ref="K49:K52"/>
    <mergeCell ref="L49:L52"/>
    <mergeCell ref="M49:M52"/>
    <mergeCell ref="O49:O52"/>
    <mergeCell ref="P49:P52"/>
    <mergeCell ref="N49:N52"/>
    <mergeCell ref="S53:S56"/>
    <mergeCell ref="H55:H56"/>
    <mergeCell ref="M55:M56"/>
    <mergeCell ref="Q53:Q56"/>
    <mergeCell ref="R53:R56"/>
    <mergeCell ref="J53:J56"/>
    <mergeCell ref="O53:O56"/>
    <mergeCell ref="P53:P56"/>
    <mergeCell ref="I53:I56"/>
    <mergeCell ref="A57:A60"/>
    <mergeCell ref="B57:B60"/>
    <mergeCell ref="C57:C60"/>
    <mergeCell ref="D57:D60"/>
    <mergeCell ref="E57:E60"/>
    <mergeCell ref="F57:F60"/>
    <mergeCell ref="G57:G60"/>
    <mergeCell ref="M53:M54"/>
    <mergeCell ref="N53:N56"/>
    <mergeCell ref="A53:A56"/>
    <mergeCell ref="B54:B56"/>
    <mergeCell ref="C54:C56"/>
    <mergeCell ref="D54:D56"/>
    <mergeCell ref="E54:E56"/>
    <mergeCell ref="F54:F56"/>
    <mergeCell ref="N61:N64"/>
    <mergeCell ref="O57:O60"/>
    <mergeCell ref="P57:P60"/>
    <mergeCell ref="Q57:Q60"/>
    <mergeCell ref="R57:R60"/>
    <mergeCell ref="S57:S60"/>
    <mergeCell ref="H58:H60"/>
    <mergeCell ref="I57:I60"/>
    <mergeCell ref="J57:J60"/>
    <mergeCell ref="K57:K60"/>
    <mergeCell ref="L57:L60"/>
    <mergeCell ref="M57:M60"/>
    <mergeCell ref="O61:O64"/>
    <mergeCell ref="Q61:Q64"/>
    <mergeCell ref="R61:R64"/>
    <mergeCell ref="S61:S64"/>
    <mergeCell ref="N57:N60"/>
    <mergeCell ref="P61:P64"/>
    <mergeCell ref="A61:A64"/>
    <mergeCell ref="G61:G64"/>
    <mergeCell ref="I61:I64"/>
    <mergeCell ref="J61:J64"/>
    <mergeCell ref="K61:K64"/>
    <mergeCell ref="L61:L64"/>
    <mergeCell ref="H63:H64"/>
    <mergeCell ref="A68:B68"/>
    <mergeCell ref="C68:D68"/>
    <mergeCell ref="A65:B65"/>
    <mergeCell ref="A66:B66"/>
    <mergeCell ref="C66:D66"/>
    <mergeCell ref="A67:B67"/>
    <mergeCell ref="C67:D67"/>
  </mergeCells>
  <pageMargins left="1.299212598425197" right="0.31496062992125984" top="0.74803149606299213" bottom="0.74803149606299213" header="0.31496062992125984" footer="0.31496062992125984"/>
  <pageSetup paperSize="5" scale="80"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14</vt:i4>
      </vt:variant>
    </vt:vector>
  </HeadingPairs>
  <TitlesOfParts>
    <vt:vector size="33" baseType="lpstr">
      <vt:lpstr>INFRAESTRUCTURA</vt:lpstr>
      <vt:lpstr>REP. JUDICIAL Y DEF.</vt:lpstr>
      <vt:lpstr>PROMOTORA</vt:lpstr>
      <vt:lpstr>CULTURA </vt:lpstr>
      <vt:lpstr>ADMINISTRATIVA</vt:lpstr>
      <vt:lpstr>PLANEACION</vt:lpstr>
      <vt:lpstr>INTERIOR</vt:lpstr>
      <vt:lpstr>FAMILIA</vt:lpstr>
      <vt:lpstr>AGRICULTURA</vt:lpstr>
      <vt:lpstr>EDUCACION</vt:lpstr>
      <vt:lpstr>HACIENDA</vt:lpstr>
      <vt:lpstr>PRIVADA</vt:lpstr>
      <vt:lpstr>JURIDICA</vt:lpstr>
      <vt:lpstr>TURISMO INDUSTRIA Y COMERCIO</vt:lpstr>
      <vt:lpstr>SALUD</vt:lpstr>
      <vt:lpstr>EVALUACION</vt:lpstr>
      <vt:lpstr>SRIAS. APOYO EVAL. PROYECTOS</vt:lpstr>
      <vt:lpstr>DECENTRAL.  EVAL. PROYECTOS</vt:lpstr>
      <vt:lpstr>SRIAS. MISIONALES EVAL.  PROYEC</vt:lpstr>
      <vt:lpstr>ADMINISTRATIVA!Títulos_a_imprimir</vt:lpstr>
      <vt:lpstr>AGRICULTURA!Títulos_a_imprimir</vt:lpstr>
      <vt:lpstr>'CULTURA '!Títulos_a_imprimir</vt:lpstr>
      <vt:lpstr>EDUCACION!Títulos_a_imprimir</vt:lpstr>
      <vt:lpstr>FAMILIA!Títulos_a_imprimir</vt:lpstr>
      <vt:lpstr>INFRAESTRUCTURA!Títulos_a_imprimir</vt:lpstr>
      <vt:lpstr>INTERIOR!Títulos_a_imprimir</vt:lpstr>
      <vt:lpstr>JURIDICA!Títulos_a_imprimir</vt:lpstr>
      <vt:lpstr>PLANEACION!Títulos_a_imprimir</vt:lpstr>
      <vt:lpstr>PRIVADA!Títulos_a_imprimir</vt:lpstr>
      <vt:lpstr>PROMOTORA!Títulos_a_imprimir</vt:lpstr>
      <vt:lpstr>'REP. JUDICIAL Y DEF.'!Títulos_a_imprimir</vt:lpstr>
      <vt:lpstr>SALUD!Títulos_a_imprimir</vt:lpstr>
      <vt:lpstr>'TURISMO INDUSTRIA Y COMERCIO'!Títulos_a_imprimir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AUXPLANEACION03</cp:lastModifiedBy>
  <dcterms:created xsi:type="dcterms:W3CDTF">2016-01-13T20:23:11Z</dcterms:created>
  <dcterms:modified xsi:type="dcterms:W3CDTF">2016-10-27T16:05:05Z</dcterms:modified>
</cp:coreProperties>
</file>