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obernacion 2023\Sgto PDD 2023\I Trimestre 2023\"/>
    </mc:Choice>
  </mc:AlternateContent>
  <bookViews>
    <workbookView xWindow="0" yWindow="0" windowWidth="24000" windowHeight="9645"/>
  </bookViews>
  <sheets>
    <sheet name="RELACIÓN PROYECTOS" sheetId="1" r:id="rId1"/>
  </sheets>
  <definedNames>
    <definedName name="_1._Apoyo_con_equipos_para_la_seguridad_vial_Licenciamiento_de_software_para_comunicaciones">#REF!</definedName>
    <definedName name="_xlnm._FilterDatabase" localSheetId="0" hidden="1">'RELACIÓN PROYECTOS'!$B$2:$D$198</definedName>
    <definedName name="aa">#REF!</definedName>
    <definedName name="CODIGO_DIVIPOLA">#REF!</definedName>
    <definedName name="DboREGISTRO_LEY_617">#REF!</definedName>
    <definedName name="ññ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8" i="1" l="1"/>
  <c r="D196" i="1"/>
  <c r="E197" i="1"/>
  <c r="D197" i="1"/>
  <c r="E196" i="1"/>
  <c r="F196" i="1" s="1"/>
  <c r="F195" i="1"/>
  <c r="E194" i="1"/>
  <c r="D194" i="1"/>
  <c r="H192" i="1"/>
  <c r="F192" i="1"/>
  <c r="D190" i="1"/>
  <c r="E190" i="1"/>
  <c r="F190" i="1" s="1"/>
  <c r="F189" i="1"/>
  <c r="H185" i="1"/>
  <c r="F185" i="1"/>
  <c r="F184" i="1"/>
  <c r="H180" i="1"/>
  <c r="D179" i="1"/>
  <c r="G179" i="1"/>
  <c r="H178" i="1"/>
  <c r="F178" i="1"/>
  <c r="H177" i="1"/>
  <c r="F177" i="1"/>
  <c r="E176" i="1"/>
  <c r="G176" i="1"/>
  <c r="D176" i="1"/>
  <c r="H175" i="1"/>
  <c r="F175" i="1"/>
  <c r="F174" i="1"/>
  <c r="H170" i="1"/>
  <c r="F170" i="1"/>
  <c r="H169" i="1"/>
  <c r="F169" i="1"/>
  <c r="H168" i="1"/>
  <c r="H167" i="1"/>
  <c r="F167" i="1"/>
  <c r="H166" i="1"/>
  <c r="F166" i="1"/>
  <c r="H165" i="1"/>
  <c r="F165" i="1"/>
  <c r="H164" i="1"/>
  <c r="H163" i="1"/>
  <c r="F163" i="1"/>
  <c r="H162" i="1"/>
  <c r="F162" i="1"/>
  <c r="H161" i="1"/>
  <c r="F161" i="1"/>
  <c r="H160" i="1"/>
  <c r="H159" i="1"/>
  <c r="F159" i="1"/>
  <c r="H158" i="1"/>
  <c r="F158" i="1"/>
  <c r="H157" i="1"/>
  <c r="F157" i="1"/>
  <c r="H156" i="1"/>
  <c r="H155" i="1"/>
  <c r="F155" i="1"/>
  <c r="H154" i="1"/>
  <c r="F154" i="1"/>
  <c r="H153" i="1"/>
  <c r="F153" i="1"/>
  <c r="H152" i="1"/>
  <c r="H151" i="1"/>
  <c r="F151" i="1"/>
  <c r="H150" i="1"/>
  <c r="F150" i="1"/>
  <c r="F149" i="1"/>
  <c r="H145" i="1"/>
  <c r="F145" i="1"/>
  <c r="H144" i="1"/>
  <c r="F144" i="1"/>
  <c r="H143" i="1"/>
  <c r="H142" i="1"/>
  <c r="F142" i="1"/>
  <c r="H141" i="1"/>
  <c r="G140" i="1"/>
  <c r="H139" i="1"/>
  <c r="F139" i="1"/>
  <c r="F138" i="1"/>
  <c r="E137" i="1"/>
  <c r="H138" i="1"/>
  <c r="G137" i="1"/>
  <c r="D137" i="1"/>
  <c r="H136" i="1"/>
  <c r="F136" i="1"/>
  <c r="H135" i="1"/>
  <c r="F135" i="1"/>
  <c r="H134" i="1"/>
  <c r="H133" i="1"/>
  <c r="F133" i="1"/>
  <c r="H132" i="1"/>
  <c r="F132" i="1"/>
  <c r="H131" i="1"/>
  <c r="F131" i="1"/>
  <c r="H130" i="1"/>
  <c r="H129" i="1"/>
  <c r="F129" i="1"/>
  <c r="H128" i="1"/>
  <c r="F128" i="1"/>
  <c r="H127" i="1"/>
  <c r="F127" i="1"/>
  <c r="H126" i="1"/>
  <c r="H125" i="1"/>
  <c r="F125" i="1"/>
  <c r="H124" i="1"/>
  <c r="F124" i="1"/>
  <c r="H123" i="1"/>
  <c r="F123" i="1"/>
  <c r="H121" i="1"/>
  <c r="F121" i="1"/>
  <c r="H120" i="1"/>
  <c r="F120" i="1"/>
  <c r="F119" i="1"/>
  <c r="H116" i="1"/>
  <c r="F116" i="1"/>
  <c r="G115" i="1"/>
  <c r="E115" i="1"/>
  <c r="D115" i="1"/>
  <c r="H114" i="1"/>
  <c r="F113" i="1"/>
  <c r="H113" i="1"/>
  <c r="F112" i="1"/>
  <c r="H112" i="1"/>
  <c r="F111" i="1"/>
  <c r="H110" i="1"/>
  <c r="F109" i="1"/>
  <c r="H109" i="1"/>
  <c r="F108" i="1"/>
  <c r="H108" i="1"/>
  <c r="D106" i="1"/>
  <c r="G106" i="1"/>
  <c r="E106" i="1"/>
  <c r="G105" i="1"/>
  <c r="F104" i="1"/>
  <c r="H103" i="1"/>
  <c r="F102" i="1"/>
  <c r="H102" i="1"/>
  <c r="F101" i="1"/>
  <c r="H101" i="1"/>
  <c r="G100" i="1"/>
  <c r="E100" i="1"/>
  <c r="D100" i="1"/>
  <c r="D99" i="1" s="1"/>
  <c r="G99" i="1"/>
  <c r="E99" i="1"/>
  <c r="F98" i="1"/>
  <c r="H98" i="1"/>
  <c r="F97" i="1"/>
  <c r="H96" i="1"/>
  <c r="F95" i="1"/>
  <c r="H95" i="1"/>
  <c r="F94" i="1"/>
  <c r="H94" i="1"/>
  <c r="F93" i="1"/>
  <c r="H92" i="1"/>
  <c r="G91" i="1"/>
  <c r="E91" i="1"/>
  <c r="H90" i="1"/>
  <c r="F90" i="1"/>
  <c r="H89" i="1"/>
  <c r="F89" i="1"/>
  <c r="H88" i="1"/>
  <c r="F88" i="1"/>
  <c r="H87" i="1"/>
  <c r="F87" i="1"/>
  <c r="H86" i="1"/>
  <c r="F86" i="1"/>
  <c r="H85" i="1"/>
  <c r="F85" i="1"/>
  <c r="H84" i="1"/>
  <c r="F84" i="1"/>
  <c r="H83" i="1"/>
  <c r="F83" i="1"/>
  <c r="H82" i="1"/>
  <c r="F82" i="1"/>
  <c r="H81" i="1"/>
  <c r="F81" i="1"/>
  <c r="H80" i="1"/>
  <c r="F80" i="1"/>
  <c r="H79" i="1"/>
  <c r="F79" i="1"/>
  <c r="G78" i="1"/>
  <c r="D78" i="1"/>
  <c r="H76" i="1"/>
  <c r="F76" i="1"/>
  <c r="H75" i="1"/>
  <c r="F75" i="1"/>
  <c r="H74" i="1"/>
  <c r="F74" i="1"/>
  <c r="H73" i="1"/>
  <c r="F73" i="1"/>
  <c r="H72" i="1"/>
  <c r="F72" i="1"/>
  <c r="H71" i="1"/>
  <c r="F71" i="1"/>
  <c r="D70" i="1"/>
  <c r="D69" i="1" s="1"/>
  <c r="E70" i="1"/>
  <c r="H68" i="1"/>
  <c r="F68" i="1"/>
  <c r="H67" i="1"/>
  <c r="F67" i="1"/>
  <c r="H66" i="1"/>
  <c r="F66" i="1"/>
  <c r="H65" i="1"/>
  <c r="F65" i="1"/>
  <c r="D64" i="1"/>
  <c r="D63" i="1" s="1"/>
  <c r="G64" i="1"/>
  <c r="E64" i="1"/>
  <c r="H62" i="1"/>
  <c r="F62" i="1"/>
  <c r="H61" i="1"/>
  <c r="F61" i="1"/>
  <c r="G60" i="1"/>
  <c r="E60" i="1"/>
  <c r="D60" i="1"/>
  <c r="F59" i="1"/>
  <c r="H59" i="1"/>
  <c r="F58" i="1"/>
  <c r="H58" i="1"/>
  <c r="G57" i="1"/>
  <c r="E57" i="1"/>
  <c r="D57" i="1"/>
  <c r="H56" i="1"/>
  <c r="F56" i="1"/>
  <c r="H55" i="1"/>
  <c r="F55" i="1"/>
  <c r="H54" i="1"/>
  <c r="F54" i="1"/>
  <c r="H53" i="1"/>
  <c r="F53" i="1"/>
  <c r="F52" i="1"/>
  <c r="H52" i="1"/>
  <c r="H51" i="1"/>
  <c r="F51" i="1"/>
  <c r="F50" i="1"/>
  <c r="H50" i="1"/>
  <c r="H49" i="1"/>
  <c r="F49" i="1"/>
  <c r="E48" i="1"/>
  <c r="H46" i="1"/>
  <c r="F46" i="1"/>
  <c r="F45" i="1"/>
  <c r="H45" i="1"/>
  <c r="G43" i="1"/>
  <c r="F44" i="1"/>
  <c r="E43" i="1"/>
  <c r="H42" i="1"/>
  <c r="F42" i="1"/>
  <c r="F41" i="1"/>
  <c r="H41" i="1"/>
  <c r="H40" i="1"/>
  <c r="F40" i="1"/>
  <c r="F39" i="1"/>
  <c r="H39" i="1"/>
  <c r="H38" i="1"/>
  <c r="F38" i="1"/>
  <c r="F37" i="1"/>
  <c r="H37" i="1"/>
  <c r="H36" i="1"/>
  <c r="F36" i="1"/>
  <c r="E34" i="1"/>
  <c r="H35" i="1"/>
  <c r="G34" i="1"/>
  <c r="H33" i="1"/>
  <c r="F33" i="1"/>
  <c r="F32" i="1"/>
  <c r="H32" i="1"/>
  <c r="G31" i="1"/>
  <c r="D31" i="1"/>
  <c r="F30" i="1"/>
  <c r="H30" i="1"/>
  <c r="H29" i="1"/>
  <c r="F29" i="1"/>
  <c r="F28" i="1"/>
  <c r="H28" i="1"/>
  <c r="H27" i="1"/>
  <c r="F27" i="1"/>
  <c r="F26" i="1"/>
  <c r="H26" i="1"/>
  <c r="H25" i="1"/>
  <c r="F25" i="1"/>
  <c r="E23" i="1"/>
  <c r="D23" i="1"/>
  <c r="G23" i="1"/>
  <c r="F21" i="1"/>
  <c r="H21" i="1"/>
  <c r="G19" i="1"/>
  <c r="F20" i="1"/>
  <c r="E19" i="1"/>
  <c r="D19" i="1"/>
  <c r="D18" i="1" s="1"/>
  <c r="E18" i="1"/>
  <c r="H17" i="1"/>
  <c r="F17" i="1"/>
  <c r="F16" i="1"/>
  <c r="H16" i="1"/>
  <c r="H15" i="1"/>
  <c r="F15" i="1"/>
  <c r="F14" i="1"/>
  <c r="H14" i="1"/>
  <c r="H13" i="1"/>
  <c r="F13" i="1"/>
  <c r="F12" i="1"/>
  <c r="H12" i="1"/>
  <c r="G10" i="1"/>
  <c r="F11" i="1"/>
  <c r="A11" i="1"/>
  <c r="A12" i="1" s="1"/>
  <c r="A13" i="1" s="1"/>
  <c r="A14" i="1" s="1"/>
  <c r="A15" i="1" s="1"/>
  <c r="A16" i="1" s="1"/>
  <c r="A17" i="1" s="1"/>
  <c r="A20" i="1" s="1"/>
  <c r="A21" i="1" s="1"/>
  <c r="A24" i="1" s="1"/>
  <c r="A25" i="1" s="1"/>
  <c r="A26" i="1" s="1"/>
  <c r="A27" i="1" s="1"/>
  <c r="A28" i="1" s="1"/>
  <c r="A29" i="1" s="1"/>
  <c r="A30" i="1" s="1"/>
  <c r="A32" i="1" s="1"/>
  <c r="A33" i="1" s="1"/>
  <c r="A35" i="1" s="1"/>
  <c r="A36" i="1" s="1"/>
  <c r="A37" i="1" s="1"/>
  <c r="A38" i="1" s="1"/>
  <c r="A39" i="1" s="1"/>
  <c r="A40" i="1" s="1"/>
  <c r="A41" i="1" s="1"/>
  <c r="A42" i="1" s="1"/>
  <c r="A44" i="1" s="1"/>
  <c r="A45" i="1" s="1"/>
  <c r="A46" i="1" s="1"/>
  <c r="A49" i="1" s="1"/>
  <c r="A50" i="1" s="1"/>
  <c r="A51" i="1" s="1"/>
  <c r="A52" i="1" s="1"/>
  <c r="A53" i="1" s="1"/>
  <c r="A54" i="1" s="1"/>
  <c r="A55" i="1" s="1"/>
  <c r="A56" i="1" s="1"/>
  <c r="A58" i="1" s="1"/>
  <c r="A59" i="1" s="1"/>
  <c r="A61" i="1" s="1"/>
  <c r="A62" i="1" s="1"/>
  <c r="A65" i="1" s="1"/>
  <c r="A66" i="1" s="1"/>
  <c r="A67" i="1" s="1"/>
  <c r="A68" i="1" s="1"/>
  <c r="A71" i="1" s="1"/>
  <c r="A72" i="1" s="1"/>
  <c r="A73" i="1" s="1"/>
  <c r="A74" i="1" s="1"/>
  <c r="A75" i="1" s="1"/>
  <c r="A76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2" i="1" s="1"/>
  <c r="A93" i="1" s="1"/>
  <c r="A94" i="1" s="1"/>
  <c r="A95" i="1" s="1"/>
  <c r="A96" i="1" s="1"/>
  <c r="A97" i="1" s="1"/>
  <c r="A98" i="1" s="1"/>
  <c r="A101" i="1" s="1"/>
  <c r="A102" i="1" s="1"/>
  <c r="A103" i="1" s="1"/>
  <c r="A104" i="1" s="1"/>
  <c r="A107" i="1" s="1"/>
  <c r="A108" i="1" s="1"/>
  <c r="A109" i="1" s="1"/>
  <c r="A110" i="1" s="1"/>
  <c r="A111" i="1" s="1"/>
  <c r="A112" i="1" s="1"/>
  <c r="A113" i="1" s="1"/>
  <c r="A114" i="1" s="1"/>
  <c r="A116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8" i="1" s="1"/>
  <c r="A139" i="1" s="1"/>
  <c r="A141" i="1" s="1"/>
  <c r="A142" i="1" s="1"/>
  <c r="A143" i="1" s="1"/>
  <c r="A144" i="1" s="1"/>
  <c r="A145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3" i="1" s="1"/>
  <c r="A174" i="1" s="1"/>
  <c r="A175" i="1" s="1"/>
  <c r="A177" i="1" s="1"/>
  <c r="A178" i="1" s="1"/>
  <c r="A180" i="1" s="1"/>
  <c r="A183" i="1" s="1"/>
  <c r="A184" i="1" s="1"/>
  <c r="A185" i="1" s="1"/>
  <c r="A188" i="1" s="1"/>
  <c r="A189" i="1" s="1"/>
  <c r="A191" i="1" s="1"/>
  <c r="A192" i="1" s="1"/>
  <c r="A193" i="1" s="1"/>
  <c r="A195" i="1" s="1"/>
  <c r="A198" i="1" s="1"/>
  <c r="E10" i="1"/>
  <c r="D10" i="1"/>
  <c r="D9" i="1" s="1"/>
  <c r="E9" i="1"/>
  <c r="F9" i="1" s="1"/>
  <c r="H8" i="1"/>
  <c r="F8" i="1"/>
  <c r="H7" i="1"/>
  <c r="F7" i="1"/>
  <c r="F6" i="1"/>
  <c r="H6" i="1"/>
  <c r="E4" i="1"/>
  <c r="H5" i="1"/>
  <c r="H179" i="1" l="1"/>
  <c r="H176" i="1"/>
  <c r="H137" i="1"/>
  <c r="E105" i="1"/>
  <c r="H115" i="1"/>
  <c r="F115" i="1"/>
  <c r="F60" i="1"/>
  <c r="H60" i="1"/>
  <c r="E47" i="1"/>
  <c r="F57" i="1"/>
  <c r="H31" i="1"/>
  <c r="F19" i="1"/>
  <c r="F10" i="1"/>
  <c r="E3" i="1"/>
  <c r="H43" i="1"/>
  <c r="G22" i="1"/>
  <c r="F18" i="1"/>
  <c r="E22" i="1"/>
  <c r="F23" i="1"/>
  <c r="D105" i="1"/>
  <c r="H105" i="1" s="1"/>
  <c r="H106" i="1"/>
  <c r="F106" i="1"/>
  <c r="G9" i="1"/>
  <c r="H9" i="1" s="1"/>
  <c r="H10" i="1"/>
  <c r="G18" i="1"/>
  <c r="H18" i="1" s="1"/>
  <c r="H19" i="1"/>
  <c r="H23" i="1"/>
  <c r="H24" i="1"/>
  <c r="G70" i="1"/>
  <c r="G4" i="1"/>
  <c r="H44" i="1"/>
  <c r="H57" i="1"/>
  <c r="H97" i="1"/>
  <c r="H111" i="1"/>
  <c r="E140" i="1"/>
  <c r="F141" i="1"/>
  <c r="H149" i="1"/>
  <c r="G147" i="1"/>
  <c r="E179" i="1"/>
  <c r="F179" i="1" s="1"/>
  <c r="F180" i="1"/>
  <c r="D4" i="1"/>
  <c r="D3" i="1" s="1"/>
  <c r="H11" i="1"/>
  <c r="H20" i="1"/>
  <c r="F24" i="1"/>
  <c r="E31" i="1"/>
  <c r="F31" i="1" s="1"/>
  <c r="D34" i="1"/>
  <c r="F34" i="1" s="1"/>
  <c r="F35" i="1"/>
  <c r="G48" i="1"/>
  <c r="E63" i="1"/>
  <c r="F63" i="1" s="1"/>
  <c r="F64" i="1"/>
  <c r="H78" i="1"/>
  <c r="G77" i="1"/>
  <c r="F92" i="1"/>
  <c r="F96" i="1"/>
  <c r="F103" i="1"/>
  <c r="F105" i="1"/>
  <c r="F110" i="1"/>
  <c r="F114" i="1"/>
  <c r="E118" i="1"/>
  <c r="D147" i="1"/>
  <c r="H148" i="1"/>
  <c r="D146" i="1"/>
  <c r="D182" i="1"/>
  <c r="D181" i="1" s="1"/>
  <c r="H183" i="1"/>
  <c r="F5" i="1"/>
  <c r="E78" i="1"/>
  <c r="H93" i="1"/>
  <c r="H100" i="1"/>
  <c r="H104" i="1"/>
  <c r="H107" i="1"/>
  <c r="H184" i="1"/>
  <c r="G182" i="1"/>
  <c r="D43" i="1"/>
  <c r="F43" i="1" s="1"/>
  <c r="D48" i="1"/>
  <c r="D47" i="1" s="1"/>
  <c r="H64" i="1"/>
  <c r="G63" i="1"/>
  <c r="H63" i="1" s="1"/>
  <c r="F70" i="1"/>
  <c r="E69" i="1"/>
  <c r="F69" i="1" s="1"/>
  <c r="D91" i="1"/>
  <c r="F99" i="1"/>
  <c r="F100" i="1"/>
  <c r="F107" i="1"/>
  <c r="G118" i="1"/>
  <c r="H119" i="1"/>
  <c r="H174" i="1"/>
  <c r="G172" i="1"/>
  <c r="H189" i="1"/>
  <c r="G187" i="1"/>
  <c r="H99" i="1"/>
  <c r="H122" i="1"/>
  <c r="D118" i="1"/>
  <c r="G146" i="1"/>
  <c r="D172" i="1"/>
  <c r="D171" i="1" s="1"/>
  <c r="H173" i="1"/>
  <c r="D187" i="1"/>
  <c r="D186" i="1" s="1"/>
  <c r="H188" i="1"/>
  <c r="G190" i="1"/>
  <c r="H190" i="1" s="1"/>
  <c r="H191" i="1"/>
  <c r="F126" i="1"/>
  <c r="F134" i="1"/>
  <c r="F137" i="1"/>
  <c r="F143" i="1"/>
  <c r="F152" i="1"/>
  <c r="F160" i="1"/>
  <c r="F168" i="1"/>
  <c r="E187" i="1"/>
  <c r="F188" i="1"/>
  <c r="F191" i="1"/>
  <c r="F194" i="1"/>
  <c r="G197" i="1"/>
  <c r="H197" i="1" s="1"/>
  <c r="H198" i="1"/>
  <c r="G196" i="1"/>
  <c r="H196" i="1" s="1"/>
  <c r="F122" i="1"/>
  <c r="F130" i="1"/>
  <c r="D140" i="1"/>
  <c r="H140" i="1" s="1"/>
  <c r="E147" i="1"/>
  <c r="F148" i="1"/>
  <c r="E146" i="1"/>
  <c r="F156" i="1"/>
  <c r="F164" i="1"/>
  <c r="E172" i="1"/>
  <c r="F173" i="1"/>
  <c r="F176" i="1"/>
  <c r="E182" i="1"/>
  <c r="F183" i="1"/>
  <c r="G194" i="1"/>
  <c r="H194" i="1" s="1"/>
  <c r="H195" i="1"/>
  <c r="F197" i="1"/>
  <c r="H146" i="1" l="1"/>
  <c r="F140" i="1"/>
  <c r="F47" i="1"/>
  <c r="H34" i="1"/>
  <c r="E171" i="1"/>
  <c r="F171" i="1" s="1"/>
  <c r="F172" i="1"/>
  <c r="H91" i="1"/>
  <c r="F91" i="1"/>
  <c r="D77" i="1"/>
  <c r="H77" i="1" s="1"/>
  <c r="H48" i="1"/>
  <c r="G47" i="1"/>
  <c r="H47" i="1" s="1"/>
  <c r="E181" i="1"/>
  <c r="F181" i="1" s="1"/>
  <c r="F182" i="1"/>
  <c r="F147" i="1"/>
  <c r="H187" i="1"/>
  <c r="G186" i="1"/>
  <c r="H186" i="1" s="1"/>
  <c r="E77" i="1"/>
  <c r="F78" i="1"/>
  <c r="F118" i="1"/>
  <c r="E117" i="1"/>
  <c r="D117" i="1"/>
  <c r="F48" i="1"/>
  <c r="H147" i="1"/>
  <c r="H4" i="1"/>
  <c r="G3" i="1"/>
  <c r="D22" i="1"/>
  <c r="F22" i="1" s="1"/>
  <c r="F146" i="1"/>
  <c r="E186" i="1"/>
  <c r="F186" i="1" s="1"/>
  <c r="F187" i="1"/>
  <c r="H172" i="1"/>
  <c r="G171" i="1"/>
  <c r="H171" i="1" s="1"/>
  <c r="G117" i="1"/>
  <c r="H118" i="1"/>
  <c r="H182" i="1"/>
  <c r="G181" i="1"/>
  <c r="H181" i="1" s="1"/>
  <c r="G69" i="1"/>
  <c r="H69" i="1" s="1"/>
  <c r="H70" i="1"/>
  <c r="H22" i="1"/>
  <c r="F4" i="1"/>
  <c r="F3" i="1"/>
  <c r="F117" i="1" l="1"/>
  <c r="E199" i="1"/>
  <c r="G199" i="1"/>
  <c r="H3" i="1"/>
  <c r="D199" i="1"/>
  <c r="H117" i="1"/>
  <c r="F77" i="1"/>
  <c r="F199" i="1" l="1"/>
  <c r="H199" i="1"/>
</calcChain>
</file>

<file path=xl/sharedStrings.xml><?xml version="1.0" encoding="utf-8"?>
<sst xmlns="http://schemas.openxmlformats.org/spreadsheetml/2006/main" count="214" uniqueCount="190">
  <si>
    <t>Número</t>
  </si>
  <si>
    <t>CÓDIGO BPIN</t>
  </si>
  <si>
    <t>NOMBRE DEL PROYECTO</t>
  </si>
  <si>
    <t>PRESUPUESTO</t>
  </si>
  <si>
    <t>COMPROMISOS</t>
  </si>
  <si>
    <t>% COMPROMISOS</t>
  </si>
  <si>
    <t>OBLIGACIONES</t>
  </si>
  <si>
    <t>% OBLIGACIONES</t>
  </si>
  <si>
    <t>304 SECRETARÍA ADMINISTRATIVA</t>
  </si>
  <si>
    <t>Lederazgo, Gobernabilidad y Transparecnia</t>
  </si>
  <si>
    <t>Implementación del Modelo Integrado de Planeación y de Gestión MIPG  de la Administración Departamental del Quindío (Dimensiones  de Talento humano,  Información y Comunicación y Gestión del Conocimiento).</t>
  </si>
  <si>
    <t xml:space="preserve">Actualización, depuración, seguimiento y evaluación del Pasivo Pensional de la Administración Departamental del Quindío </t>
  </si>
  <si>
    <t xml:space="preserve">Implementación del Sistema Departamental de Servicio a la Ciudadanía SDSC   en la Administración Departamental. </t>
  </si>
  <si>
    <t>Fortalecimiento del sistema de gestión documental mediante la modernización locativa y tecnológica para garantizar el acceso a la información oportuna y eficiente en el departamento del Quindío</t>
  </si>
  <si>
    <t>305 SECRETARÍA DE PLANEACIÓN</t>
  </si>
  <si>
    <t xml:space="preserve">Fortalecimiento del Consejo Territorial de Planeación del Departamento del Quindío. "TÚ y YO SOMOS QUINDIO" </t>
  </si>
  <si>
    <t xml:space="preserve"> Implementación  de eventos de Rendición Pública de Cuentas  de divulgación de gestión  de la Administración Departamental  "TU Y YO SOMOS QUINDIO" </t>
  </si>
  <si>
    <t xml:space="preserve"> Implementación   de instrumentos de planificación para  en  Ordenamiento y la Gestión Territorial Departamental del Quindío  "TU Y YO SOMOS QUINDIO" </t>
  </si>
  <si>
    <t xml:space="preserve">  Implementación del Observatorio Económico  de la Administración Departamental del Quindío "TU Y YO SOMOS QUINDIO"</t>
  </si>
  <si>
    <t>Fortalecimiento del Banco de Programas y Proyectos de la administración departamental  "TÚ Y YO SOMOS QUINDIO"</t>
  </si>
  <si>
    <t>Asistencia Técnica  en  Instrumentos de Planificación y gestión  territorial en los  municipios del Departamento del  Quindío.</t>
  </si>
  <si>
    <t xml:space="preserve"> Implementación  del Modelo Integrado de Planeación y de Gestión MIPG en la Administración Departamental del   Quindío</t>
  </si>
  <si>
    <t>307 SECRETARÍA DE HACIENDA Y FINANZAS PÚBLICAS</t>
  </si>
  <si>
    <t>Implementación de estrategias de fortalecimiento del desempeño fiscal de la Administración departamental del Quindío</t>
  </si>
  <si>
    <t xml:space="preserve">Implementación de un programa para el cumplimiento de las políticas y prácticas contables de la administración departamental del Quindío.    </t>
  </si>
  <si>
    <t>308 SECRETARÍA DE AGUAS E INFRAESTRUCTURA</t>
  </si>
  <si>
    <t>Inclusión Social y Equidad</t>
  </si>
  <si>
    <t>Mantenimiento de las instituciones públicas y/o de seguridad y  justicia  del Estado en el Departamento Quindío</t>
  </si>
  <si>
    <t xml:space="preserve"> Mantenimiento de la infraestructura Educativa en el Departamento del Quindío. </t>
  </si>
  <si>
    <t xml:space="preserve"> Mantenimiento de la infraestructura cultural en el departamento del Quindío  </t>
  </si>
  <si>
    <t>Construcción y dotación centro de atención integral para personas con discapacidad en el Departamento del Quindío</t>
  </si>
  <si>
    <t>Construcción y dotación de un centro de atención integral para personas con discapacidad en el departamento del Quindio</t>
  </si>
  <si>
    <t xml:space="preserve">Mantenimiento, mejoramiento y/o rehabilitación de  obras físicas de infraestructura deportiva y recreativa en el Departamento del Quindío  </t>
  </si>
  <si>
    <t>Modernización del laboratorio de salud pública departamental</t>
  </si>
  <si>
    <t>Productividad y Competitividad</t>
  </si>
  <si>
    <t>Adecuación planta de beneficio animal en el Departamento del Quindío</t>
  </si>
  <si>
    <t>Adecuación plaza de mercado en el Departamento del Quindío</t>
  </si>
  <si>
    <t>Territorio, Ambiente y Desarrollo Sostenible</t>
  </si>
  <si>
    <t>Mantenimiento, mejoramiento, rehabilitación y/o atención las vías  para  garantizar  la movilidad y competitividad en el departamento del Quindío.</t>
  </si>
  <si>
    <t>Mejoramiento de la vía Circasia-Montenegro con código 29BQN03, en los municipios de Circasia y Montenegro, departamento del  Quindio</t>
  </si>
  <si>
    <t>Rehabilitación y atención de vías, para restaurar la conectividad en el departamento</t>
  </si>
  <si>
    <t xml:space="preserve">Elaboración estudios y diseños de Infraestructura vial en el Departamento de Quindío </t>
  </si>
  <si>
    <t>Construcción, mantenimiento y/o mejoramiento de obras  de estabilización de Taludes en el Departamento del Quindío</t>
  </si>
  <si>
    <t xml:space="preserve"> Construcción, mantenimiento y/o mejoramiento de obras de infraestructura  para la mitigación y atención de desastres en los municipios del departamento del Quindío </t>
  </si>
  <si>
    <t xml:space="preserve">Mejoramiento de Vivienda de Interés Social en el Departamento del Quindío </t>
  </si>
  <si>
    <t xml:space="preserve">Implementación del plan departamental para el manejo empresarial de los servicios de agua y saneamiento básico en el Departamento del Quindío  </t>
  </si>
  <si>
    <t>Liderazgo, Gobernabilidad y Transparencia</t>
  </si>
  <si>
    <t>Mantenimiento  de la infraestructura institucional o de edificios públicos en el Departamento del Quindío</t>
  </si>
  <si>
    <t>Adecuación y mantenimiento del hogar del anciano en el municipio de   La Tebaida</t>
  </si>
  <si>
    <t xml:space="preserve">Construcción y/o adecuación de casetas comunales en los diferentes barrios del departamento </t>
  </si>
  <si>
    <t>309 SECRETARÍA DE INTERIOR</t>
  </si>
  <si>
    <t xml:space="preserve"> Implementación  de acciones con los Entes Municipales, para la reducción de los delitos en el Departamento del Quindío</t>
  </si>
  <si>
    <t xml:space="preserve">  Implementación de  métodos  para la resolución de conflictos y el  fortalecimiento de la seguridad de los ciudadanos en el Departamento del Quindío  </t>
  </si>
  <si>
    <t xml:space="preserve">Implementación de acciones de apoyo para la resocialización de las personas privadas de la libertad en las Instituciones Penitenciarias  del Departamento  del Quindío. </t>
  </si>
  <si>
    <t xml:space="preserve"> Implementación  y/o fortalecimiento  de  los planes para la gestión del riesgo y desastres en las Instituciones Educativas Oficiales  del Departamento </t>
  </si>
  <si>
    <t xml:space="preserve">Asistencia técnica, garantías, atención, ayuda humanitaria y promoción de iniciativas de memoria histórica a la población víctima del conflicto armado en el Departamento del Quindío </t>
  </si>
  <si>
    <t xml:space="preserve">Asistencia, atención y capacitación a la población excombatiente en el Departamento del Quindío. </t>
  </si>
  <si>
    <t xml:space="preserve"> Fortalecimiento de los organismos de seguridad del Departamento del Quindío, para mejorar la convivencia, preservación del orden público y la seguridad ciudadana. </t>
  </si>
  <si>
    <t xml:space="preserve">Fortalecimiento institucional de la entidades municipales para la consolidación de la convivencia, el orden público  y la seguridad ciudadana  en el departamento del Quindío  </t>
  </si>
  <si>
    <t>Fortalecimiento de los procesos de planificación del territorio para el conocimiento  y reducción del riesgo en el Departamento del Quindío.</t>
  </si>
  <si>
    <t>Fortalecimiento de la gestión del Riesgo mediante los procesos de conocimiento, reducción del riesgo y manejo de desastres, en el Departamento del Quindío</t>
  </si>
  <si>
    <t xml:space="preserve"> Implementación del Plan Integral de prevención de vulneraciones de los Derechos Humanos DDHH e infracciones  al Derecho Internacional Humanitario DIH en el Departamento del Quindío </t>
  </si>
  <si>
    <t xml:space="preserve"> Fortalecimiento de la participación ciudadana, veedurías y organizaciones comunales para el cumplimiento, protección y restablecimiento de los derechos contemplados en la Constitución Política.    </t>
  </si>
  <si>
    <t>310 SECRETARÍA DE CULTURA</t>
  </si>
  <si>
    <t xml:space="preserve">Implementación de la "Ruta de la felicidad y la identidad quindiana", para el fortalecimiento y visibilización de los procesos artísticos y culturales en el Departamento del Quindío  </t>
  </si>
  <si>
    <t xml:space="preserve">Implementación del programa "Tú y Yo Somos Cultura", para el fortalecimiento a la lectura,  escritura  y bibliotecas en el Departamento del Quindío   </t>
  </si>
  <si>
    <t xml:space="preserve"> Apoyo artistas y gestores culturales  del departamento del Quindío con el  beneficio de la Seguridad Social.  </t>
  </si>
  <si>
    <t xml:space="preserve"> Apoyo al Paisaje, Café y Tradición mediante procesos de manejo, gestión, asistencia técnica, divulgación y publicación del patrimonio, arqueológico, antropológico e histórico en el Departamento del Quindío </t>
  </si>
  <si>
    <t>311 SECRETARÍA DE TURISMO INDUSTRIA Y COMERCIO</t>
  </si>
  <si>
    <t xml:space="preserve">Fortalecimiento de la competitividad y productividad en el  departamento del Quindío </t>
  </si>
  <si>
    <t xml:space="preserve"> Fortalecimiento del sector empresarial  para el acceso a nuevos mercados en el departamento del Quindío</t>
  </si>
  <si>
    <t>Mejoramiento  de la competitividad turística del Destino  Quindio</t>
  </si>
  <si>
    <t xml:space="preserve"> Fortalecimiento de la promoción turística  nacional e internacional  del destino Quindio </t>
  </si>
  <si>
    <t>Apoyo a la generación y formalización del empleo en el departamento del Quindío</t>
  </si>
  <si>
    <t>Fortalecimiento de la competitividad a través de la difución de los servicios complementarios del sector turistico del departamento del Quindío</t>
  </si>
  <si>
    <t>312 SECRETARÍA DE AGRICULTURA DESARROLLO RUAL Y MEDIO AMBIENTE</t>
  </si>
  <si>
    <t xml:space="preserve">Fortalecimiento e implementación de procesos de asociatividad y emprendimiento rural en el Departamento del Quindío.  </t>
  </si>
  <si>
    <t xml:space="preserve">Implementación de procesos productivos agropecuarios familiares campesinos en busca de la soberanía y seguridad alimentaria en el Departamento del Quindío </t>
  </si>
  <si>
    <t xml:space="preserve"> Fortalecimiento e implementación de procesos de mercadeo y comercialización agropecuaria en el Departamento del Quindío.                </t>
  </si>
  <si>
    <t>Implementación de procesos de extensión agropecuaria e inocuidad (estatus sanitario, BPA, BPG) alimentaria; en el Departamento del Quindío</t>
  </si>
  <si>
    <t xml:space="preserve"> Servicio de apoyo en la formulación y estructuración de proyectos de Desarrollo Rural e inclusión productiva  campesina en el Departamento del Quindío  </t>
  </si>
  <si>
    <t xml:space="preserve"> Apoyo a la Implementación de procesos para la prevención y mitigación de riesgos naturales del sector agropecuario en el Departamento del Quindío.  </t>
  </si>
  <si>
    <t>Implementación de procesos de ordenamiento productivo y social territorial en el Departamento del Quindío</t>
  </si>
  <si>
    <t xml:space="preserve"> Fortalecimiento de eventos y  ferias para la competitividad productiva y empresarial del sector rural en el Departamento del Quindío </t>
  </si>
  <si>
    <t xml:space="preserve">Implementación de procesos de sanidad e inocuidad alimentaria en el departamento del Quindío. </t>
  </si>
  <si>
    <t xml:space="preserve"> Implementación de procesos de innovación, ciencia y tecnología agropecuario en el Departamento del Quindío  </t>
  </si>
  <si>
    <t xml:space="preserve">Implementación de procesos de agro industrialización con calidad e inocuidad en el Departamento del Quindío </t>
  </si>
  <si>
    <t xml:space="preserve"> Fortalecimiento de nuevos emprendimientos e iniciativas clúster de las cadenas promisorias agropecuarias en el Departamento del Quindío.                     </t>
  </si>
  <si>
    <t xml:space="preserve">Fortalecimiento  de los procesos de Gestión Ambiental Urbana y Rural para la protección del Paisaje y la Biodiversidad en el  departamento del   Quindío  </t>
  </si>
  <si>
    <t xml:space="preserve"> Generación y desarrollo de acciones para la conservación de las áreas de importancia estratégica hídrica en el Departamento del Quindío </t>
  </si>
  <si>
    <t xml:space="preserve">Apoyo a la generación de entornos  amigables para los animales  domésticos y silvestres en el departamento del Quindío </t>
  </si>
  <si>
    <t xml:space="preserve">Realización de campañas de sensibilización y apropiación del patrimonio ambiental  del paisaje, la biodiversidad y sus servicios ecosistémicos en el Departamento del Quindío </t>
  </si>
  <si>
    <t xml:space="preserve">Apoyo a nuevos modelos de vida sostenibles, sustentables y eficientes en el suelo rural y urbano en el Departamento del Quindío  </t>
  </si>
  <si>
    <t>Implementación de un programa  de protección del  patrimonio ambiental  en paisaje la biodiversidad y sus servicios ecosistémicos en el Departamento de  Quindio</t>
  </si>
  <si>
    <t>Implementación  de acciones de Gestión del Cambio Climático en el marco del PIGCC en el Departamento del Quindío  Quindio</t>
  </si>
  <si>
    <t>313 SECRETARÍA PRIVADA</t>
  </si>
  <si>
    <t>Implementación de la Política de Transparencia, Acceso a la Información Pública y Lucha Contra la Corrupción del Modelo Integrado de Planificación y Gestión MIPG, articulada con el "Pacto por la Integridad, Transparencia y Legalidad"  en el Departamento del Quindío</t>
  </si>
  <si>
    <t>Desarrollo e implementación de  una estrategia  de comunicaciones  de la gestión institucional  de la Administración Departamental del Quindío "Hacia un  gobierno abierto".</t>
  </si>
  <si>
    <t>Fortalecimiento de  las capacidades institucionales de la administración departamental del Quindío, para generar condiciones de gobernanza territorial, participación, administración eficiente y transparente.</t>
  </si>
  <si>
    <t>Implementación de herramientas que garanticen el acceso verídico y oportuno a la información para contribuir a la política pública de transparencia en el departamento del Quindío.</t>
  </si>
  <si>
    <t>314 SECRETARÍA DE EDUCACIÓN</t>
  </si>
  <si>
    <t>Fortalecimiento de Estrategias de Acceso, Bienestar y Permanencia en el Sector Educativo del Departamento del Quindío</t>
  </si>
  <si>
    <t>Fortalecimiento para la gestión de la educación inicial y preescolar en el marco de la atención integral a la primera infancia en el Departamento del Quindío.</t>
  </si>
  <si>
    <t>Fortalecimiento de la Calidad Educativa con inclusión y equidad para el Desarrollo Integral de niños, niñas, adolescentes y jóvenes en el Departamento del Quindío.</t>
  </si>
  <si>
    <t>Fortalecimiento territorial para una gestión educativa integral en la Secretaría de Educación Departamental del Quindío</t>
  </si>
  <si>
    <t>Fortalecimiento de las  Tecnologías de Información y Comunicación TIC,  para una innovación educativa de calidad en el departamento del Quindío.</t>
  </si>
  <si>
    <t>Fortalecimiento de las competencias comunicativas en lengua extranjera en estudiantes y docentes de las instituciones educativas oficiales del Departamento del Quindío.</t>
  </si>
  <si>
    <t>Implementación del observatorio de educación, con el fin de recopilar y producir información del sector educativo con enfoque territorial.</t>
  </si>
  <si>
    <t>Fortalecimiento de estrategias para el acceso y la permanencia  de los estudiantes egresados de los Establecimientos Educativos Oficiales a la educación superior o terciaria en el Departamento del Quindío.</t>
  </si>
  <si>
    <t>Implementación  y fortalecimiento de  las estrategias qué fomenten la ciencia, la tecnología y la innovación en las Instituciones Educativas Oficiales del Departamento.</t>
  </si>
  <si>
    <t>316 SECRETARÍA DE FAMILIA</t>
  </si>
  <si>
    <t xml:space="preserve">  Diseño e implementación de campañas para la promoción de la vida y prevención del consumo de sustancias psicoactivas en el Departamento del Quindío. "TU Y YO UNIDOS POR LA VIDA".  </t>
  </si>
  <si>
    <t xml:space="preserve">Implementación acciones de fortalecimiento de los entornos protectores de los jóvenes en barrios vulnerables de los municipios, del Departamento del Quindío. </t>
  </si>
  <si>
    <t xml:space="preserve"> Diseño e implementación de un  Modelo de  atención integral a la primera infancia  a través de las Rutas Integrales de Atención  RIA en el Departamento del  Quindío </t>
  </si>
  <si>
    <t xml:space="preserve"> Implementación de la política pública de Familia para la promoción del desarrollo integral de la población del Departamento del Quindío. </t>
  </si>
  <si>
    <t xml:space="preserve">Revisión, ajuste  e implementación de  la política pública de primera infancia, infancia y adolescencia en el Departamento del Quindío  </t>
  </si>
  <si>
    <t xml:space="preserve">Implementación de  la política pública de juventud en el Departamento del Quindío  </t>
  </si>
  <si>
    <t xml:space="preserve"> Diseño e implementación del programa de acompañamiento familiar y comunitario con enfoque preventivo en los tipos de violencias en el Departamento del Quindío "TU Y YO COMPROMETIDOS CON LA FAMILIA" </t>
  </si>
  <si>
    <t xml:space="preserve"> Diseño e implementación del programa comunitario para la prevención de los derechos de niños, niñas y adolescentes y su desarrollo integral. "TU Y YO COMPROMETIDOS CON LOS SUEÑOS". </t>
  </si>
  <si>
    <t xml:space="preserve"> Servicio de atención Post egreso de adolescentes y jóvenes, en los servicios de restablecimiento en la administración de justicia, con enfoque pedagógico y restaurativo encaminados a la inclusión social en el  Departamento del   Quindío.</t>
  </si>
  <si>
    <t xml:space="preserve">Fortalecimiento  de unidades productivas colectivas  juveniles para la generación de ingresos  en el departamento del Quindío  </t>
  </si>
  <si>
    <t xml:space="preserve">Formulación e Implementación del programa departamental para atención al ciudadano migrante y de repatriación.  </t>
  </si>
  <si>
    <t xml:space="preserve">Desarrollo de un  programa  de acompañamiento  familiar y comunitario  en procesos de Inclusión social y productivos para el emprendimiento de  alternativas de generación de ingresos  en el departamento del Quindío  </t>
  </si>
  <si>
    <t xml:space="preserve">Formulación e implementación   de proyectos productivos dirigidos a la población en condición de discapacidad y sus familias para la generación de  ingresos  y fortalecimiento del entorno familiar.  </t>
  </si>
  <si>
    <t xml:space="preserve">Apoyo en la construcción e Implementación de los Planes de Vida de los Cabildos y Resguardos indígenas asentados en el Departamento del Quindío "TU Y YO UNIDOS CON DIGNIDAD".  </t>
  </si>
  <si>
    <t xml:space="preserve">Formulación e implementación de la política pública para la comunidad negra, afrocolombiana, raizal y palenquera residente en el Departamento del Quindío   </t>
  </si>
  <si>
    <t xml:space="preserve">Servicio de atención integral a población en condición de discapacidad en los municipios del Departamento del Quindío "TU Y YO JUNTOS EN LA INCLUSIÓN". </t>
  </si>
  <si>
    <t xml:space="preserve">Apoyo en  la articulación de la  oferta social para la población habitante de calle del departamento del Quindío  </t>
  </si>
  <si>
    <t xml:space="preserve"> Servicio  de atención integral e inclusión para el bienestar de los adultos mayores del departamento del Quindío </t>
  </si>
  <si>
    <t xml:space="preserve"> Implementación de  estrategias de acompañamiento y asesoría a las asociaciones de mujeres del departamento del Quindío</t>
  </si>
  <si>
    <t>Desarrollo de jornadas de capacitación, sensibilización y prevención del  trabajo infantil  y protección del adolescente en el departamento del Quindío.</t>
  </si>
  <si>
    <t xml:space="preserve"> Implementación del  programa de liderazgo  para la participación femenina en escenarios sociales y políticos del departamento del Quindío</t>
  </si>
  <si>
    <t xml:space="preserve">  Implementación de la política pública de equidad de género para la mujer en el Departamento del Quindío  </t>
  </si>
  <si>
    <t xml:space="preserve">    Implementación de la política pública  de diversidad sexual en el Departamento del Quindío 20192029  </t>
  </si>
  <si>
    <t xml:space="preserve">Implementación de la Casa  de la Mujer Empoderada para la promoción a la participación ciudadana  de Mujeres en escenarios sociales, políticos y en fortalecimiento de la asociatividad  en el departamento del Quindío </t>
  </si>
  <si>
    <t>Implementación de la Casa Refugio de la Mujer del Departamento del Quindío</t>
  </si>
  <si>
    <t>318 SECRETARÍA DE SALUD</t>
  </si>
  <si>
    <t xml:space="preserve">Fortalecimiento de la autoridad sanitaria en el Departamento del Quindío                                                                                           </t>
  </si>
  <si>
    <t xml:space="preserve"> Implementación de programas de promoción social en poblaciones  especiales en el Departamento del Quindío </t>
  </si>
  <si>
    <t xml:space="preserve"> Fortalecimiento de las actividades de vigilancia y control del laboratorio de salud pública en el Departamento del Quindío</t>
  </si>
  <si>
    <t xml:space="preserve"> Asistencia técnica para el fortalecimiento de la gestión de las entidades territoriales del Departamento del Quindío  </t>
  </si>
  <si>
    <t>Asesoría y apoyo al proceso del sistema obligatorio de garantía de calidad de los prestadores de salud en el Departamento del Quindío</t>
  </si>
  <si>
    <t xml:space="preserve"> Apoyo operativo a la inversión social en salud en el Departamento del Quindío </t>
  </si>
  <si>
    <t xml:space="preserve"> Aprovechamiento biológico y consumo de  alimentos inocuos  en el Departamento del Quindío </t>
  </si>
  <si>
    <t>Control en Salud Ambiental para la consecución de un estado de vida saludable de la población  del  Departamento del Quindío.</t>
  </si>
  <si>
    <t xml:space="preserve">Fortalecimiento de acciones propias a los derechos sexuales y reproductivos en el Departamento del Quindío. </t>
  </si>
  <si>
    <t>Consolidación de acciones de promoción de la salud y prevención primaria en salud mental en el Departamento del Quindío.</t>
  </si>
  <si>
    <t>Generación de estilos de vida saludable y control y vigilancia en la gestión del riesgo de condiciones no transmisibles en el  Departamento del Quindío.</t>
  </si>
  <si>
    <t xml:space="preserve">Fortalecimiento de acciones de promoción, prevención y protección específica para la población infantil en el Departamento del Quindío.  </t>
  </si>
  <si>
    <t xml:space="preserve">Difusión de la estrategia de gestión integral y de control en vectores, zoonosis y cambio climático del Departamento del Quindío.   </t>
  </si>
  <si>
    <t xml:space="preserve"> Fortalecimiento de la inclusión social para la disminución del riesgo de contraer enfermedades transmisibles en el Departamento del Quindío.  </t>
  </si>
  <si>
    <t xml:space="preserve">Implementación de acciones para la contención de la pandemia Tú y Yo contra COVID </t>
  </si>
  <si>
    <t xml:space="preserve">Prevención, preparación, contingencia, mitigación y superación de emergencias y contingencias por eventos relacionados con la salud pública en el Departamento del Quindío.  </t>
  </si>
  <si>
    <t xml:space="preserve"> Prevención vigilancia y control de eventos en el ámbito laboral en el Departamento del Quindío.  </t>
  </si>
  <si>
    <t xml:space="preserve"> Fortalecimiento del sistema de vigilancia en salud pública en el Departamento del Quindío. </t>
  </si>
  <si>
    <t xml:space="preserve">Fortalecimiento de la red de urgencias y emergencias en el Departamento del Quindío. </t>
  </si>
  <si>
    <t>Fortalecimiento de las intervenciones colectivas y prioridades en salud pública del Departamento del Quindío PIC</t>
  </si>
  <si>
    <t xml:space="preserve">Subsidio y cofinanciación al régimen subsidiado del Sistema General de Seguridad Social en Salud en el Departamento del Quindío.  </t>
  </si>
  <si>
    <t>Prestación de Servicios a la Población no Afiliada al Sistema General de Seguridad Social en Salud y en el NO POS a la Población del Régimen Subsidiado.</t>
  </si>
  <si>
    <t xml:space="preserve">Fortalecimiento de la red de prestación de servicios pública del Departamento del Quindío.   </t>
  </si>
  <si>
    <t>324 SECRETARÍA DE TECNOLOGÍA DE LA INFORMACIÓN Y COMUNICACÓN</t>
  </si>
  <si>
    <t xml:space="preserve"> Fortalecimiento  y apoyo a las tecnologías de la información y las comunicaciones en el departamento del Quindío.</t>
  </si>
  <si>
    <t>Asistencia y apropiación tecnológica generacional en el departamento del Quindio</t>
  </si>
  <si>
    <t xml:space="preserve"> Fortalecimiento del sector empresarial del departamento del Quindío </t>
  </si>
  <si>
    <t xml:space="preserve">   Implementación de la transformación digital del sector empresarial en el Departamento del Quindío  </t>
  </si>
  <si>
    <t xml:space="preserve">  Implementación  y  divulgación de la estrategia    "Quindío innovador y competitivo"   </t>
  </si>
  <si>
    <t xml:space="preserve"> Fortalecimiento de la estrategia de gobierno digital  en la Administración Departamental y  Entes Territoriales del departamento del  Quindío  </t>
  </si>
  <si>
    <t>319 INDEPORTES</t>
  </si>
  <si>
    <t>Fortalecimiento, hábitos y estilos de vida saludable como instrumento SALVAVIDAS en el departamento del Quindío</t>
  </si>
  <si>
    <t>Fortalecimiento al deporte competitivo y de altos logros "TU Y    YO SOMOS SALVAVIDAS POR UN QUINDIO GANADOR" en el Departamento del Quindío</t>
  </si>
  <si>
    <t>Desarrollo de los  XXII JUEGOS DEPORTIVOS NACIONALES Y VI JUEGOS PARANACIONALES   2023</t>
  </si>
  <si>
    <t>320 PROYECTA EMPRESA PARA EL DESARROLLO TERRITORIAL</t>
  </si>
  <si>
    <t>Mantenimiento de obras complementarias de la infraestructura  deportiva y recreativa en el Departamento del Quindío.</t>
  </si>
  <si>
    <t>Mantenimiento de obras complementarias en la Infraestructura educativa en el Departamento del Quindío.</t>
  </si>
  <si>
    <t xml:space="preserve">  Mantenimiento de obras complementarias a la infraestructura vial en el Departamento del Quindío </t>
  </si>
  <si>
    <t xml:space="preserve"> Apoyo en la formulación y ejecución de proyectos de vivienda en el Departamento del Quindío   </t>
  </si>
  <si>
    <t>Construcción y/o mejoramiento de las redes de acueducto y alcantarillado en los municipios del departamento del Quindío</t>
  </si>
  <si>
    <t>Mantenimiento de los edificios públicos y/o equipamientos colectivos y comunitarios en el Departamento del Quindío.</t>
  </si>
  <si>
    <t>321 INSTITUTO DEPARTAMENTAL DE TRÁNSITO DEL QUINDÍO</t>
  </si>
  <si>
    <t>Implementación del programa de seguridad vial en el Departamento del Quindío  "TU Y YO POR LA SEGURIDAD VIAL"</t>
  </si>
  <si>
    <t>TOTAL PROYECTOS INVERSION DEPARTAMENTAL 2023</t>
  </si>
  <si>
    <t>LUIS ALBERTO RINCÓN QUINTERO</t>
  </si>
  <si>
    <t>Secretario de Planeación Departamental</t>
  </si>
  <si>
    <t>SEMAFORO CUMPLIMIENTO</t>
  </si>
  <si>
    <t xml:space="preserve">Sobresaliente  (Entre 80%-100%) </t>
  </si>
  <si>
    <t>Satisfactorio (Entre 70% -79%)</t>
  </si>
  <si>
    <t>Medio (Entre 60%-69%)</t>
  </si>
  <si>
    <t>Bajo (Entre 40% - 59%)</t>
  </si>
  <si>
    <t>Critico (Entre 0% - 39%)</t>
  </si>
  <si>
    <t>PLAN DE DESARROLLO 2020-2023 "TÚ Y YO SOMOS QUINDIO"
RELACIÓN PROYECTOS DE INVERSION EN EJECUCIÓN
I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</si>
</sst>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[$$-240A]\ * #,##0.00_);_([$$-240A]\ * \(#,##0.00\);_([$$-240A]\ * &quot;-&quot;??_);_(@_)"/>
    <numFmt numFmtId="165" formatCode="_(* #,##0.00_);_(* \(#,##0.00\);_(* &quot;-&quot;??_);_(@_)"/>
    <numFmt numFmtId="166" formatCode="_(* #,##0_);_(* \(#,##0\);_(* &quot;-&quot;??_);_(@_)"/>
    <numFmt numFmtId="167" formatCode="_ [$€-2]\ * #,##0.00_ ;_ [$€-2]\ * \-#,##0.00_ ;_ [$€-2]\ * &quot;-&quot;??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164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" fillId="0" borderId="0"/>
  </cellStyleXfs>
  <cellXfs count="122">
    <xf numFmtId="164" fontId="0" fillId="0" borderId="0" xfId="0"/>
    <xf numFmtId="164" fontId="3" fillId="0" borderId="0" xfId="0" applyFont="1"/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5" xfId="0" applyFont="1" applyFill="1" applyBorder="1" applyAlignment="1">
      <alignment horizontal="center" vertical="center" wrapText="1"/>
    </xf>
    <xf numFmtId="166" fontId="5" fillId="2" borderId="3" xfId="2" applyNumberFormat="1" applyFont="1" applyFill="1" applyBorder="1" applyAlignment="1">
      <alignment horizontal="center" vertical="center" wrapText="1"/>
    </xf>
    <xf numFmtId="164" fontId="2" fillId="2" borderId="6" xfId="0" applyFont="1" applyFill="1" applyBorder="1" applyAlignment="1">
      <alignment horizontal="center" vertical="center" wrapText="1"/>
    </xf>
    <xf numFmtId="43" fontId="2" fillId="3" borderId="7" xfId="1" applyFont="1" applyFill="1" applyBorder="1" applyAlignment="1">
      <alignment vertical="center" wrapText="1"/>
    </xf>
    <xf numFmtId="43" fontId="2" fillId="3" borderId="3" xfId="1" applyFont="1" applyFill="1" applyBorder="1" applyAlignment="1">
      <alignment vertical="center" wrapText="1"/>
    </xf>
    <xf numFmtId="10" fontId="6" fillId="4" borderId="3" xfId="0" applyNumberFormat="1" applyFont="1" applyFill="1" applyBorder="1" applyAlignment="1" applyProtection="1">
      <alignment horizontal="center" vertical="center"/>
      <protection locked="0"/>
    </xf>
    <xf numFmtId="43" fontId="2" fillId="3" borderId="6" xfId="1" applyFont="1" applyFill="1" applyBorder="1" applyAlignment="1">
      <alignment vertical="center" wrapText="1"/>
    </xf>
    <xf numFmtId="0" fontId="2" fillId="5" borderId="8" xfId="0" applyNumberFormat="1" applyFont="1" applyFill="1" applyBorder="1" applyAlignment="1">
      <alignment horizontal="center" vertical="center" wrapText="1"/>
    </xf>
    <xf numFmtId="43" fontId="2" fillId="5" borderId="10" xfId="1" applyFont="1" applyFill="1" applyBorder="1" applyAlignment="1">
      <alignment vertical="center" wrapText="1"/>
    </xf>
    <xf numFmtId="43" fontId="2" fillId="5" borderId="11" xfId="1" applyFont="1" applyFill="1" applyBorder="1" applyAlignment="1">
      <alignment vertical="center" wrapText="1"/>
    </xf>
    <xf numFmtId="10" fontId="6" fillId="4" borderId="11" xfId="0" applyNumberFormat="1" applyFont="1" applyFill="1" applyBorder="1" applyAlignment="1" applyProtection="1">
      <alignment horizontal="center" vertical="center"/>
      <protection locked="0"/>
    </xf>
    <xf numFmtId="43" fontId="2" fillId="5" borderId="12" xfId="1" applyFont="1" applyFill="1" applyBorder="1" applyAlignment="1">
      <alignment vertical="center" wrapText="1"/>
    </xf>
    <xf numFmtId="0" fontId="3" fillId="0" borderId="8" xfId="0" applyNumberFormat="1" applyFont="1" applyBorder="1" applyAlignment="1">
      <alignment horizontal="center" vertical="center"/>
    </xf>
    <xf numFmtId="1" fontId="7" fillId="6" borderId="11" xfId="1" applyNumberFormat="1" applyFont="1" applyFill="1" applyBorder="1" applyAlignment="1">
      <alignment horizontal="center" vertical="center" wrapText="1"/>
    </xf>
    <xf numFmtId="164" fontId="7" fillId="6" borderId="11" xfId="0" applyFont="1" applyFill="1" applyBorder="1" applyAlignment="1">
      <alignment horizontal="justify" vertical="center" wrapText="1"/>
    </xf>
    <xf numFmtId="43" fontId="7" fillId="0" borderId="13" xfId="1" applyFont="1" applyBorder="1" applyAlignment="1">
      <alignment vertical="center"/>
    </xf>
    <xf numFmtId="43" fontId="7" fillId="0" borderId="14" xfId="1" applyFont="1" applyBorder="1" applyAlignment="1">
      <alignment vertical="center"/>
    </xf>
    <xf numFmtId="10" fontId="6" fillId="4" borderId="14" xfId="0" applyNumberFormat="1" applyFont="1" applyFill="1" applyBorder="1" applyAlignment="1" applyProtection="1">
      <alignment horizontal="center" vertical="center"/>
      <protection locked="0"/>
    </xf>
    <xf numFmtId="43" fontId="7" fillId="0" borderId="15" xfId="1" applyFont="1" applyBorder="1" applyAlignment="1">
      <alignment vertical="center"/>
    </xf>
    <xf numFmtId="0" fontId="3" fillId="0" borderId="16" xfId="0" applyNumberFormat="1" applyFont="1" applyBorder="1" applyAlignment="1">
      <alignment horizontal="center" vertical="center"/>
    </xf>
    <xf numFmtId="1" fontId="7" fillId="6" borderId="14" xfId="1" applyNumberFormat="1" applyFont="1" applyFill="1" applyBorder="1" applyAlignment="1">
      <alignment horizontal="center" vertical="center" wrapText="1"/>
    </xf>
    <xf numFmtId="164" fontId="7" fillId="6" borderId="14" xfId="0" applyFont="1" applyFill="1" applyBorder="1" applyAlignment="1">
      <alignment horizontal="justify" vertical="center" wrapText="1"/>
    </xf>
    <xf numFmtId="1" fontId="7" fillId="0" borderId="14" xfId="1" applyNumberFormat="1" applyFont="1" applyBorder="1" applyAlignment="1">
      <alignment horizontal="center" vertical="center" wrapText="1"/>
    </xf>
    <xf numFmtId="164" fontId="7" fillId="0" borderId="14" xfId="0" applyFont="1" applyBorder="1" applyAlignment="1">
      <alignment horizontal="justify" vertical="center" wrapText="1"/>
    </xf>
    <xf numFmtId="43" fontId="7" fillId="0" borderId="12" xfId="1" applyFont="1" applyBorder="1" applyAlignment="1">
      <alignment vertical="center"/>
    </xf>
    <xf numFmtId="0" fontId="3" fillId="0" borderId="17" xfId="0" applyNumberFormat="1" applyFont="1" applyBorder="1" applyAlignment="1">
      <alignment horizontal="center" vertical="center"/>
    </xf>
    <xf numFmtId="1" fontId="7" fillId="0" borderId="18" xfId="1" applyNumberFormat="1" applyFont="1" applyBorder="1" applyAlignment="1">
      <alignment horizontal="center" vertical="center" wrapText="1"/>
    </xf>
    <xf numFmtId="164" fontId="7" fillId="0" borderId="19" xfId="0" applyFont="1" applyBorder="1" applyAlignment="1">
      <alignment horizontal="justify" vertical="center" wrapText="1"/>
    </xf>
    <xf numFmtId="43" fontId="7" fillId="0" borderId="20" xfId="1" applyFont="1" applyBorder="1" applyAlignment="1">
      <alignment vertical="center"/>
    </xf>
    <xf numFmtId="43" fontId="7" fillId="0" borderId="21" xfId="1" applyFont="1" applyBorder="1" applyAlignment="1">
      <alignment vertical="center"/>
    </xf>
    <xf numFmtId="10" fontId="6" fillId="4" borderId="21" xfId="0" applyNumberFormat="1" applyFont="1" applyFill="1" applyBorder="1" applyAlignment="1" applyProtection="1">
      <alignment horizontal="center" vertical="center"/>
      <protection locked="0"/>
    </xf>
    <xf numFmtId="43" fontId="7" fillId="0" borderId="22" xfId="1" applyFont="1" applyBorder="1" applyAlignment="1">
      <alignment vertical="center"/>
    </xf>
    <xf numFmtId="43" fontId="2" fillId="3" borderId="7" xfId="1" applyFont="1" applyFill="1" applyBorder="1" applyAlignment="1">
      <alignment vertical="center"/>
    </xf>
    <xf numFmtId="43" fontId="2" fillId="3" borderId="3" xfId="1" applyFont="1" applyFill="1" applyBorder="1" applyAlignment="1">
      <alignment vertical="center"/>
    </xf>
    <xf numFmtId="43" fontId="2" fillId="3" borderId="6" xfId="1" applyFont="1" applyFill="1" applyBorder="1" applyAlignment="1">
      <alignment vertical="center"/>
    </xf>
    <xf numFmtId="0" fontId="2" fillId="5" borderId="26" xfId="0" applyNumberFormat="1" applyFont="1" applyFill="1" applyBorder="1" applyAlignment="1">
      <alignment horizontal="center" vertical="center" wrapText="1"/>
    </xf>
    <xf numFmtId="1" fontId="7" fillId="0" borderId="11" xfId="1" applyNumberFormat="1" applyFont="1" applyBorder="1" applyAlignment="1">
      <alignment horizontal="center" vertical="center" wrapText="1"/>
    </xf>
    <xf numFmtId="1" fontId="7" fillId="0" borderId="21" xfId="1" applyNumberFormat="1" applyFont="1" applyBorder="1" applyAlignment="1">
      <alignment horizontal="center" vertical="center" wrapText="1"/>
    </xf>
    <xf numFmtId="164" fontId="7" fillId="6" borderId="21" xfId="0" applyFont="1" applyFill="1" applyBorder="1" applyAlignment="1">
      <alignment horizontal="justify" vertical="center" wrapText="1"/>
    </xf>
    <xf numFmtId="43" fontId="2" fillId="3" borderId="29" xfId="1" applyFont="1" applyFill="1" applyBorder="1" applyAlignment="1">
      <alignment vertical="center"/>
    </xf>
    <xf numFmtId="164" fontId="7" fillId="0" borderId="11" xfId="0" applyFont="1" applyBorder="1" applyAlignment="1">
      <alignment horizontal="justify" vertical="center" wrapText="1"/>
    </xf>
    <xf numFmtId="0" fontId="3" fillId="0" borderId="30" xfId="0" applyNumberFormat="1" applyFont="1" applyBorder="1" applyAlignment="1">
      <alignment horizontal="center" vertical="center"/>
    </xf>
    <xf numFmtId="164" fontId="7" fillId="0" borderId="21" xfId="0" applyFont="1" applyBorder="1" applyAlignment="1">
      <alignment horizontal="justify" vertical="center" wrapText="1"/>
    </xf>
    <xf numFmtId="43" fontId="7" fillId="0" borderId="13" xfId="1" applyFont="1" applyFill="1" applyBorder="1" applyAlignment="1">
      <alignment vertical="center"/>
    </xf>
    <xf numFmtId="0" fontId="2" fillId="5" borderId="16" xfId="0" applyNumberFormat="1" applyFont="1" applyFill="1" applyBorder="1" applyAlignment="1">
      <alignment horizontal="center" vertical="center" wrapText="1"/>
    </xf>
    <xf numFmtId="43" fontId="2" fillId="5" borderId="14" xfId="1" applyFont="1" applyFill="1" applyBorder="1" applyAlignment="1">
      <alignment vertical="center" wrapText="1"/>
    </xf>
    <xf numFmtId="43" fontId="2" fillId="5" borderId="31" xfId="1" applyFont="1" applyFill="1" applyBorder="1" applyAlignment="1">
      <alignment vertical="center" wrapText="1"/>
    </xf>
    <xf numFmtId="43" fontId="7" fillId="0" borderId="20" xfId="1" applyFont="1" applyFill="1" applyBorder="1" applyAlignment="1">
      <alignment vertical="center"/>
    </xf>
    <xf numFmtId="43" fontId="7" fillId="0" borderId="14" xfId="1" applyFont="1" applyFill="1" applyBorder="1" applyAlignment="1">
      <alignment vertical="center"/>
    </xf>
    <xf numFmtId="43" fontId="7" fillId="0" borderId="15" xfId="1" applyFont="1" applyFill="1" applyBorder="1" applyAlignment="1">
      <alignment vertical="center"/>
    </xf>
    <xf numFmtId="43" fontId="7" fillId="0" borderId="21" xfId="1" applyFont="1" applyFill="1" applyBorder="1" applyAlignment="1">
      <alignment vertical="center"/>
    </xf>
    <xf numFmtId="49" fontId="7" fillId="6" borderId="11" xfId="0" applyNumberFormat="1" applyFont="1" applyFill="1" applyBorder="1" applyAlignment="1">
      <alignment horizontal="justify" vertical="center" wrapText="1"/>
    </xf>
    <xf numFmtId="43" fontId="7" fillId="0" borderId="32" xfId="1" applyFont="1" applyBorder="1" applyAlignment="1">
      <alignment vertical="center"/>
    </xf>
    <xf numFmtId="1" fontId="7" fillId="0" borderId="33" xfId="1" applyNumberFormat="1" applyFont="1" applyBorder="1" applyAlignment="1">
      <alignment horizontal="center" vertical="center" wrapText="1"/>
    </xf>
    <xf numFmtId="164" fontId="7" fillId="6" borderId="34" xfId="0" applyFont="1" applyFill="1" applyBorder="1" applyAlignment="1">
      <alignment horizontal="justify" vertical="center" wrapText="1"/>
    </xf>
    <xf numFmtId="43" fontId="7" fillId="0" borderId="35" xfId="1" applyFont="1" applyFill="1" applyBorder="1" applyAlignment="1">
      <alignment vertical="center"/>
    </xf>
    <xf numFmtId="1" fontId="7" fillId="0" borderId="36" xfId="1" applyNumberFormat="1" applyFont="1" applyBorder="1" applyAlignment="1">
      <alignment horizontal="center" vertical="center" wrapText="1"/>
    </xf>
    <xf numFmtId="164" fontId="7" fillId="0" borderId="37" xfId="0" applyFont="1" applyBorder="1" applyAlignment="1">
      <alignment horizontal="justify" vertical="center" wrapText="1"/>
    </xf>
    <xf numFmtId="164" fontId="7" fillId="6" borderId="37" xfId="0" applyFont="1" applyFill="1" applyBorder="1" applyAlignment="1">
      <alignment horizontal="justify" vertical="center" wrapText="1"/>
    </xf>
    <xf numFmtId="43" fontId="7" fillId="0" borderId="35" xfId="1" applyFont="1" applyBorder="1" applyAlignment="1">
      <alignment vertical="center"/>
    </xf>
    <xf numFmtId="1" fontId="7" fillId="0" borderId="38" xfId="1" applyNumberFormat="1" applyFont="1" applyBorder="1" applyAlignment="1">
      <alignment horizontal="center" vertical="center" wrapText="1"/>
    </xf>
    <xf numFmtId="164" fontId="7" fillId="6" borderId="39" xfId="0" applyFont="1" applyFill="1" applyBorder="1" applyAlignment="1">
      <alignment horizontal="justify" vertical="center" wrapText="1"/>
    </xf>
    <xf numFmtId="43" fontId="7" fillId="0" borderId="40" xfId="1" applyFont="1" applyBorder="1" applyAlignment="1">
      <alignment vertical="center"/>
    </xf>
    <xf numFmtId="164" fontId="7" fillId="0" borderId="34" xfId="0" applyFont="1" applyBorder="1" applyAlignment="1">
      <alignment horizontal="justify" vertical="center" wrapText="1"/>
    </xf>
    <xf numFmtId="164" fontId="7" fillId="0" borderId="39" xfId="0" applyFont="1" applyBorder="1" applyAlignment="1">
      <alignment horizontal="justify" vertical="center" wrapText="1"/>
    </xf>
    <xf numFmtId="0" fontId="3" fillId="0" borderId="41" xfId="0" applyNumberFormat="1" applyFont="1" applyBorder="1" applyAlignment="1">
      <alignment horizontal="center" vertical="center"/>
    </xf>
    <xf numFmtId="1" fontId="7" fillId="0" borderId="42" xfId="1" applyNumberFormat="1" applyFont="1" applyBorder="1" applyAlignment="1">
      <alignment horizontal="center" vertical="center" wrapText="1"/>
    </xf>
    <xf numFmtId="164" fontId="7" fillId="0" borderId="36" xfId="0" applyFont="1" applyBorder="1" applyAlignment="1">
      <alignment horizontal="justify" vertical="center" wrapText="1"/>
    </xf>
    <xf numFmtId="0" fontId="3" fillId="0" borderId="14" xfId="0" applyNumberFormat="1" applyFont="1" applyBorder="1" applyAlignment="1">
      <alignment horizontal="center" vertical="center"/>
    </xf>
    <xf numFmtId="164" fontId="7" fillId="0" borderId="38" xfId="0" applyFont="1" applyBorder="1" applyAlignment="1">
      <alignment horizontal="justify" vertical="center" wrapText="1"/>
    </xf>
    <xf numFmtId="164" fontId="7" fillId="0" borderId="43" xfId="0" applyFont="1" applyBorder="1" applyAlignment="1">
      <alignment horizontal="justify" vertical="center" wrapText="1"/>
    </xf>
    <xf numFmtId="43" fontId="7" fillId="0" borderId="44" xfId="1" applyFont="1" applyBorder="1" applyAlignment="1">
      <alignment vertical="center"/>
    </xf>
    <xf numFmtId="43" fontId="7" fillId="0" borderId="19" xfId="1" applyFont="1" applyBorder="1" applyAlignment="1">
      <alignment vertical="center"/>
    </xf>
    <xf numFmtId="43" fontId="2" fillId="7" borderId="46" xfId="1" applyFont="1" applyFill="1" applyBorder="1" applyAlignment="1">
      <alignment vertical="center"/>
    </xf>
    <xf numFmtId="43" fontId="2" fillId="7" borderId="3" xfId="1" applyFont="1" applyFill="1" applyBorder="1" applyAlignment="1">
      <alignment vertical="center"/>
    </xf>
    <xf numFmtId="10" fontId="5" fillId="4" borderId="3" xfId="0" applyNumberFormat="1" applyFont="1" applyFill="1" applyBorder="1" applyAlignment="1" applyProtection="1">
      <alignment horizontal="center" vertical="center"/>
      <protection locked="0"/>
    </xf>
    <xf numFmtId="43" fontId="2" fillId="7" borderId="6" xfId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right"/>
    </xf>
    <xf numFmtId="43" fontId="3" fillId="0" borderId="0" xfId="1" applyFont="1"/>
    <xf numFmtId="164" fontId="3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164" fontId="3" fillId="0" borderId="0" xfId="0" applyFont="1" applyAlignment="1">
      <alignment horizontal="center" vertical="top"/>
    </xf>
    <xf numFmtId="164" fontId="9" fillId="0" borderId="0" xfId="0" applyFont="1"/>
    <xf numFmtId="0" fontId="6" fillId="9" borderId="16" xfId="3" applyNumberFormat="1" applyFont="1" applyFill="1" applyBorder="1" applyAlignment="1">
      <alignment horizontal="left" vertical="center" wrapText="1"/>
    </xf>
    <xf numFmtId="0" fontId="6" fillId="9" borderId="14" xfId="3" applyNumberFormat="1" applyFont="1" applyFill="1" applyBorder="1" applyAlignment="1">
      <alignment horizontal="left" vertical="center" wrapText="1"/>
    </xf>
    <xf numFmtId="0" fontId="6" fillId="10" borderId="16" xfId="3" applyNumberFormat="1" applyFont="1" applyFill="1" applyBorder="1" applyAlignment="1">
      <alignment horizontal="left" vertical="center" wrapText="1"/>
    </xf>
    <xf numFmtId="0" fontId="6" fillId="10" borderId="14" xfId="3" applyNumberFormat="1" applyFont="1" applyFill="1" applyBorder="1" applyAlignment="1">
      <alignment horizontal="left" vertical="center" wrapText="1"/>
    </xf>
    <xf numFmtId="0" fontId="6" fillId="11" borderId="16" xfId="3" applyNumberFormat="1" applyFont="1" applyFill="1" applyBorder="1" applyAlignment="1">
      <alignment horizontal="left" vertical="center" wrapText="1"/>
    </xf>
    <xf numFmtId="0" fontId="6" fillId="11" borderId="14" xfId="3" applyNumberFormat="1" applyFont="1" applyFill="1" applyBorder="1" applyAlignment="1">
      <alignment horizontal="left" vertical="center" wrapText="1"/>
    </xf>
    <xf numFmtId="0" fontId="6" fillId="12" borderId="16" xfId="3" applyNumberFormat="1" applyFont="1" applyFill="1" applyBorder="1" applyAlignment="1">
      <alignment horizontal="left" vertical="center" wrapText="1"/>
    </xf>
    <xf numFmtId="0" fontId="6" fillId="12" borderId="14" xfId="3" applyNumberFormat="1" applyFont="1" applyFill="1" applyBorder="1" applyAlignment="1">
      <alignment horizontal="left" vertical="center" wrapText="1"/>
    </xf>
    <xf numFmtId="164" fontId="3" fillId="0" borderId="0" xfId="0" applyFont="1" applyAlignment="1">
      <alignment horizontal="center"/>
    </xf>
    <xf numFmtId="164" fontId="7" fillId="0" borderId="0" xfId="0" applyFont="1" applyAlignment="1">
      <alignment horizontal="left" vertical="center" wrapText="1"/>
    </xf>
    <xf numFmtId="164" fontId="3" fillId="0" borderId="0" xfId="0" applyFont="1" applyAlignment="1">
      <alignment horizontal="left" vertical="center"/>
    </xf>
    <xf numFmtId="164" fontId="3" fillId="0" borderId="0" xfId="0" applyFont="1" applyAlignment="1">
      <alignment horizontal="left" vertical="center" wrapText="1"/>
    </xf>
    <xf numFmtId="0" fontId="5" fillId="0" borderId="26" xfId="3" applyNumberFormat="1" applyFont="1" applyBorder="1" applyAlignment="1">
      <alignment horizontal="center" vertical="center" wrapText="1"/>
    </xf>
    <xf numFmtId="0" fontId="5" fillId="0" borderId="47" xfId="3" applyNumberFormat="1" applyFont="1" applyBorder="1" applyAlignment="1">
      <alignment horizontal="center" vertical="center" wrapText="1"/>
    </xf>
    <xf numFmtId="0" fontId="6" fillId="8" borderId="16" xfId="3" applyNumberFormat="1" applyFont="1" applyFill="1" applyBorder="1" applyAlignment="1">
      <alignment horizontal="left" vertical="center" wrapText="1"/>
    </xf>
    <xf numFmtId="0" fontId="6" fillId="8" borderId="14" xfId="3" applyNumberFormat="1" applyFont="1" applyFill="1" applyBorder="1" applyAlignment="1">
      <alignment horizontal="left" vertical="center" wrapText="1"/>
    </xf>
    <xf numFmtId="164" fontId="2" fillId="5" borderId="14" xfId="0" applyFont="1" applyFill="1" applyBorder="1" applyAlignment="1">
      <alignment horizontal="left" vertical="center" wrapText="1"/>
    </xf>
    <xf numFmtId="164" fontId="2" fillId="3" borderId="7" xfId="0" applyFont="1" applyFill="1" applyBorder="1" applyAlignment="1">
      <alignment horizontal="center" vertical="center" wrapText="1"/>
    </xf>
    <xf numFmtId="164" fontId="2" fillId="3" borderId="5" xfId="0" applyFont="1" applyFill="1" applyBorder="1" applyAlignment="1">
      <alignment horizontal="center" vertical="center" wrapText="1"/>
    </xf>
    <xf numFmtId="164" fontId="2" fillId="3" borderId="6" xfId="0" applyFont="1" applyFill="1" applyBorder="1" applyAlignment="1">
      <alignment horizontal="center" vertical="center" wrapText="1"/>
    </xf>
    <xf numFmtId="164" fontId="2" fillId="5" borderId="11" xfId="0" applyFont="1" applyFill="1" applyBorder="1" applyAlignment="1">
      <alignment horizontal="left" vertical="center" wrapText="1"/>
    </xf>
    <xf numFmtId="164" fontId="2" fillId="2" borderId="7" xfId="0" applyFont="1" applyFill="1" applyBorder="1" applyAlignment="1">
      <alignment horizontal="center" vertical="center" wrapText="1"/>
    </xf>
    <xf numFmtId="164" fontId="2" fillId="2" borderId="5" xfId="0" applyFont="1" applyFill="1" applyBorder="1" applyAlignment="1">
      <alignment horizontal="center" vertical="center" wrapText="1"/>
    </xf>
    <xf numFmtId="164" fontId="2" fillId="2" borderId="45" xfId="0" applyFont="1" applyFill="1" applyBorder="1" applyAlignment="1">
      <alignment horizontal="center" vertical="center" wrapText="1"/>
    </xf>
    <xf numFmtId="164" fontId="2" fillId="3" borderId="23" xfId="0" applyFont="1" applyFill="1" applyBorder="1" applyAlignment="1">
      <alignment horizontal="center" vertical="center" wrapText="1"/>
    </xf>
    <xf numFmtId="164" fontId="2" fillId="3" borderId="24" xfId="0" applyFont="1" applyFill="1" applyBorder="1" applyAlignment="1">
      <alignment horizontal="center" vertical="center" wrapText="1"/>
    </xf>
    <xf numFmtId="164" fontId="2" fillId="3" borderId="25" xfId="0" applyFont="1" applyFill="1" applyBorder="1" applyAlignment="1">
      <alignment horizontal="center" vertical="center" wrapText="1"/>
    </xf>
    <xf numFmtId="164" fontId="2" fillId="5" borderId="27" xfId="0" applyFont="1" applyFill="1" applyBorder="1" applyAlignment="1">
      <alignment horizontal="left" vertical="center" wrapText="1"/>
    </xf>
    <xf numFmtId="164" fontId="2" fillId="5" borderId="28" xfId="0" applyFont="1" applyFill="1" applyBorder="1" applyAlignment="1">
      <alignment horizontal="left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5" borderId="9" xfId="0" applyFont="1" applyFill="1" applyBorder="1" applyAlignment="1">
      <alignment horizontal="left" vertical="center" wrapText="1"/>
    </xf>
    <xf numFmtId="164" fontId="2" fillId="5" borderId="10" xfId="0" applyFont="1" applyFill="1" applyBorder="1" applyAlignment="1">
      <alignment horizontal="left" vertical="center" wrapText="1"/>
    </xf>
  </cellXfs>
  <cellStyles count="4">
    <cellStyle name="Millares" xfId="1" builtinId="3"/>
    <cellStyle name="Millares 2" xfId="2"/>
    <cellStyle name="Normal" xfId="0" builtinId="0"/>
    <cellStyle name="Normal 2 3 3 4" xfId="3"/>
  </cellStyles>
  <dxfs count="15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218"/>
  <sheetViews>
    <sheetView showGridLines="0" tabSelected="1" zoomScale="70" zoomScaleNormal="70" workbookViewId="0">
      <selection activeCell="F5" sqref="F5"/>
    </sheetView>
  </sheetViews>
  <sheetFormatPr baseColWidth="10" defaultColWidth="11.42578125" defaultRowHeight="15" x14ac:dyDescent="0.2"/>
  <cols>
    <col min="1" max="1" width="11.42578125" style="81"/>
    <col min="2" max="2" width="17.85546875" style="1" customWidth="1"/>
    <col min="3" max="3" width="66.5703125" style="1" customWidth="1"/>
    <col min="4" max="4" width="24.140625" style="1" customWidth="1"/>
    <col min="5" max="5" width="23" style="1" customWidth="1"/>
    <col min="6" max="6" width="23.85546875" style="1" customWidth="1"/>
    <col min="7" max="7" width="22.140625" style="1" customWidth="1"/>
    <col min="8" max="8" width="20.42578125" style="1" customWidth="1"/>
    <col min="9" max="16384" width="11.42578125" style="1"/>
  </cols>
  <sheetData>
    <row r="1" spans="1:8" ht="71.25" customHeight="1" thickBot="1" x14ac:dyDescent="0.25">
      <c r="A1" s="118" t="s">
        <v>189</v>
      </c>
      <c r="B1" s="119"/>
      <c r="C1" s="119"/>
      <c r="D1" s="119"/>
      <c r="E1" s="119"/>
      <c r="F1" s="119"/>
      <c r="G1" s="119"/>
      <c r="H1" s="119"/>
    </row>
    <row r="2" spans="1:8" ht="30" customHeight="1" thickBot="1" x14ac:dyDescent="0.25">
      <c r="A2" s="2" t="s">
        <v>0</v>
      </c>
      <c r="B2" s="3" t="s">
        <v>1</v>
      </c>
      <c r="C2" s="2" t="s">
        <v>2</v>
      </c>
      <c r="D2" s="4" t="s">
        <v>3</v>
      </c>
      <c r="E2" s="2" t="s">
        <v>4</v>
      </c>
      <c r="F2" s="5" t="s">
        <v>5</v>
      </c>
      <c r="G2" s="6" t="s">
        <v>6</v>
      </c>
      <c r="H2" s="5" t="s">
        <v>7</v>
      </c>
    </row>
    <row r="3" spans="1:8" ht="30" customHeight="1" thickBot="1" x14ac:dyDescent="0.25">
      <c r="A3" s="106" t="s">
        <v>8</v>
      </c>
      <c r="B3" s="107"/>
      <c r="C3" s="108"/>
      <c r="D3" s="7">
        <f>D4</f>
        <v>10549509202</v>
      </c>
      <c r="E3" s="8">
        <f t="shared" ref="E3:G3" si="0">E4</f>
        <v>4687830730</v>
      </c>
      <c r="F3" s="9">
        <f>E3/D3</f>
        <v>0.44436481738043987</v>
      </c>
      <c r="G3" s="10">
        <f t="shared" si="0"/>
        <v>209642000</v>
      </c>
      <c r="H3" s="9">
        <f>G3/D3</f>
        <v>1.9872204098391192E-2</v>
      </c>
    </row>
    <row r="4" spans="1:8" ht="30" customHeight="1" x14ac:dyDescent="0.2">
      <c r="A4" s="11">
        <v>4</v>
      </c>
      <c r="B4" s="120" t="s">
        <v>9</v>
      </c>
      <c r="C4" s="121"/>
      <c r="D4" s="12">
        <f>SUM(D5:D8)</f>
        <v>10549509202</v>
      </c>
      <c r="E4" s="13">
        <f t="shared" ref="E4:G4" si="1">SUM(E5:E8)</f>
        <v>4687830730</v>
      </c>
      <c r="F4" s="14">
        <f t="shared" ref="F4:F67" si="2">E4/D4</f>
        <v>0.44436481738043987</v>
      </c>
      <c r="G4" s="15">
        <f t="shared" si="1"/>
        <v>209642000</v>
      </c>
      <c r="H4" s="14">
        <f t="shared" ref="H4:H67" si="3">G4/D4</f>
        <v>1.9872204098391192E-2</v>
      </c>
    </row>
    <row r="5" spans="1:8" ht="66" customHeight="1" x14ac:dyDescent="0.2">
      <c r="A5" s="16">
        <v>1</v>
      </c>
      <c r="B5" s="17">
        <v>2020003630006</v>
      </c>
      <c r="C5" s="18" t="s">
        <v>10</v>
      </c>
      <c r="D5" s="19">
        <v>666247000</v>
      </c>
      <c r="E5" s="20">
        <v>347101000</v>
      </c>
      <c r="F5" s="21">
        <f t="shared" si="2"/>
        <v>0.52097945656790945</v>
      </c>
      <c r="G5" s="22">
        <v>111685000</v>
      </c>
      <c r="H5" s="21">
        <f t="shared" si="3"/>
        <v>0.16763302498923072</v>
      </c>
    </row>
    <row r="6" spans="1:8" ht="66" customHeight="1" x14ac:dyDescent="0.2">
      <c r="A6" s="23">
        <v>2</v>
      </c>
      <c r="B6" s="24">
        <v>2020003630007</v>
      </c>
      <c r="C6" s="25" t="s">
        <v>11</v>
      </c>
      <c r="D6" s="19">
        <v>399814202</v>
      </c>
      <c r="E6" s="20">
        <v>216948000</v>
      </c>
      <c r="F6" s="21">
        <f t="shared" si="2"/>
        <v>0.54262204522689772</v>
      </c>
      <c r="G6" s="22">
        <v>72041000</v>
      </c>
      <c r="H6" s="21">
        <f t="shared" si="3"/>
        <v>0.18018619558691915</v>
      </c>
    </row>
    <row r="7" spans="1:8" ht="66" customHeight="1" x14ac:dyDescent="0.2">
      <c r="A7" s="23">
        <v>3</v>
      </c>
      <c r="B7" s="26">
        <v>2020003630005</v>
      </c>
      <c r="C7" s="27" t="s">
        <v>12</v>
      </c>
      <c r="D7" s="19">
        <v>83448000</v>
      </c>
      <c r="E7" s="20">
        <v>46524000</v>
      </c>
      <c r="F7" s="21">
        <f t="shared" si="2"/>
        <v>0.55752085130859941</v>
      </c>
      <c r="G7" s="28">
        <v>25916000</v>
      </c>
      <c r="H7" s="21">
        <f t="shared" si="3"/>
        <v>0.31056466302367941</v>
      </c>
    </row>
    <row r="8" spans="1:8" ht="66" customHeight="1" thickBot="1" x14ac:dyDescent="0.25">
      <c r="A8" s="29">
        <v>4</v>
      </c>
      <c r="B8" s="30">
        <v>2022003630011</v>
      </c>
      <c r="C8" s="31" t="s">
        <v>13</v>
      </c>
      <c r="D8" s="32">
        <v>9400000000</v>
      </c>
      <c r="E8" s="33">
        <v>4077257730</v>
      </c>
      <c r="F8" s="34">
        <f t="shared" si="2"/>
        <v>0.43375082234042556</v>
      </c>
      <c r="G8" s="35">
        <v>0</v>
      </c>
      <c r="H8" s="34">
        <f t="shared" si="3"/>
        <v>0</v>
      </c>
    </row>
    <row r="9" spans="1:8" ht="30" customHeight="1" thickBot="1" x14ac:dyDescent="0.25">
      <c r="A9" s="113" t="s">
        <v>14</v>
      </c>
      <c r="B9" s="114"/>
      <c r="C9" s="115"/>
      <c r="D9" s="36">
        <f>D10</f>
        <v>1182099650</v>
      </c>
      <c r="E9" s="37">
        <f t="shared" ref="E9:G9" si="4">E10</f>
        <v>350060001</v>
      </c>
      <c r="F9" s="9">
        <f t="shared" si="2"/>
        <v>0.29613408734195973</v>
      </c>
      <c r="G9" s="38">
        <f t="shared" si="4"/>
        <v>153550000</v>
      </c>
      <c r="H9" s="9">
        <f t="shared" si="3"/>
        <v>0.12989598634937419</v>
      </c>
    </row>
    <row r="10" spans="1:8" ht="30" customHeight="1" x14ac:dyDescent="0.2">
      <c r="A10" s="39">
        <v>4</v>
      </c>
      <c r="B10" s="116" t="s">
        <v>9</v>
      </c>
      <c r="C10" s="117"/>
      <c r="D10" s="12">
        <f>SUM(D11:D17)</f>
        <v>1182099650</v>
      </c>
      <c r="E10" s="13">
        <f t="shared" ref="E10:G10" si="5">SUM(E11:E17)</f>
        <v>350060001</v>
      </c>
      <c r="F10" s="14">
        <f t="shared" si="2"/>
        <v>0.29613408734195973</v>
      </c>
      <c r="G10" s="15">
        <f t="shared" si="5"/>
        <v>153550000</v>
      </c>
      <c r="H10" s="14">
        <f t="shared" si="3"/>
        <v>0.12989598634937419</v>
      </c>
    </row>
    <row r="11" spans="1:8" ht="66" customHeight="1" x14ac:dyDescent="0.2">
      <c r="A11" s="16">
        <f>A8+1</f>
        <v>5</v>
      </c>
      <c r="B11" s="40">
        <v>2020003630042</v>
      </c>
      <c r="C11" s="18" t="s">
        <v>15</v>
      </c>
      <c r="D11" s="19">
        <v>140000000</v>
      </c>
      <c r="E11" s="20">
        <v>0</v>
      </c>
      <c r="F11" s="21">
        <f t="shared" si="2"/>
        <v>0</v>
      </c>
      <c r="G11" s="22">
        <v>0</v>
      </c>
      <c r="H11" s="21">
        <f t="shared" si="3"/>
        <v>0</v>
      </c>
    </row>
    <row r="12" spans="1:8" ht="66" customHeight="1" x14ac:dyDescent="0.2">
      <c r="A12" s="23">
        <f>A11+1</f>
        <v>6</v>
      </c>
      <c r="B12" s="26">
        <v>2020003630043</v>
      </c>
      <c r="C12" s="27" t="s">
        <v>16</v>
      </c>
      <c r="D12" s="19">
        <v>55000000</v>
      </c>
      <c r="E12" s="20">
        <v>9600000</v>
      </c>
      <c r="F12" s="21">
        <f t="shared" si="2"/>
        <v>0.17454545454545456</v>
      </c>
      <c r="G12" s="22">
        <v>6400000</v>
      </c>
      <c r="H12" s="21">
        <f t="shared" si="3"/>
        <v>0.11636363636363636</v>
      </c>
    </row>
    <row r="13" spans="1:8" ht="66" customHeight="1" x14ac:dyDescent="0.2">
      <c r="A13" s="23">
        <f t="shared" ref="A13:A17" si="6">A12+1</f>
        <v>7</v>
      </c>
      <c r="B13" s="26">
        <v>2020003630044</v>
      </c>
      <c r="C13" s="27" t="s">
        <v>17</v>
      </c>
      <c r="D13" s="19">
        <v>191334750</v>
      </c>
      <c r="E13" s="20">
        <v>49950000</v>
      </c>
      <c r="F13" s="21">
        <f t="shared" si="2"/>
        <v>0.26106078482868378</v>
      </c>
      <c r="G13" s="22">
        <v>26300000</v>
      </c>
      <c r="H13" s="21">
        <f t="shared" si="3"/>
        <v>0.13745542824813578</v>
      </c>
    </row>
    <row r="14" spans="1:8" ht="66" customHeight="1" x14ac:dyDescent="0.2">
      <c r="A14" s="23">
        <f t="shared" si="6"/>
        <v>8</v>
      </c>
      <c r="B14" s="26">
        <v>2020003630045</v>
      </c>
      <c r="C14" s="25" t="s">
        <v>18</v>
      </c>
      <c r="D14" s="19">
        <v>71317200</v>
      </c>
      <c r="E14" s="20">
        <v>30826667</v>
      </c>
      <c r="F14" s="21">
        <f t="shared" si="2"/>
        <v>0.43224729798702138</v>
      </c>
      <c r="G14" s="22">
        <v>19200000</v>
      </c>
      <c r="H14" s="21">
        <f t="shared" si="3"/>
        <v>0.26921976746142584</v>
      </c>
    </row>
    <row r="15" spans="1:8" ht="66" customHeight="1" x14ac:dyDescent="0.2">
      <c r="A15" s="23">
        <f t="shared" si="6"/>
        <v>9</v>
      </c>
      <c r="B15" s="26">
        <v>2020003630046</v>
      </c>
      <c r="C15" s="25" t="s">
        <v>19</v>
      </c>
      <c r="D15" s="19">
        <v>453230700</v>
      </c>
      <c r="E15" s="20">
        <v>154320000</v>
      </c>
      <c r="F15" s="21">
        <f t="shared" si="2"/>
        <v>0.34048885038017063</v>
      </c>
      <c r="G15" s="22">
        <v>55000000</v>
      </c>
      <c r="H15" s="21">
        <f t="shared" si="3"/>
        <v>0.12135100292191152</v>
      </c>
    </row>
    <row r="16" spans="1:8" ht="66" customHeight="1" x14ac:dyDescent="0.2">
      <c r="A16" s="23">
        <f t="shared" si="6"/>
        <v>10</v>
      </c>
      <c r="B16" s="26">
        <v>2020003630047</v>
      </c>
      <c r="C16" s="27" t="s">
        <v>20</v>
      </c>
      <c r="D16" s="19">
        <v>190035000</v>
      </c>
      <c r="E16" s="20">
        <v>71853334</v>
      </c>
      <c r="F16" s="21">
        <f t="shared" si="2"/>
        <v>0.3781057910384929</v>
      </c>
      <c r="G16" s="22">
        <v>29800000</v>
      </c>
      <c r="H16" s="21">
        <f t="shared" si="3"/>
        <v>0.15681321861762307</v>
      </c>
    </row>
    <row r="17" spans="1:8" ht="66" customHeight="1" thickBot="1" x14ac:dyDescent="0.25">
      <c r="A17" s="23">
        <f t="shared" si="6"/>
        <v>11</v>
      </c>
      <c r="B17" s="41">
        <v>2020003630008</v>
      </c>
      <c r="C17" s="42" t="s">
        <v>21</v>
      </c>
      <c r="D17" s="32">
        <v>81182000</v>
      </c>
      <c r="E17" s="33">
        <v>33510000</v>
      </c>
      <c r="F17" s="34">
        <f t="shared" si="2"/>
        <v>0.41277623118425266</v>
      </c>
      <c r="G17" s="22">
        <v>16850000</v>
      </c>
      <c r="H17" s="34">
        <f t="shared" si="3"/>
        <v>0.2075583257372324</v>
      </c>
    </row>
    <row r="18" spans="1:8" ht="30" customHeight="1" thickBot="1" x14ac:dyDescent="0.25">
      <c r="A18" s="113" t="s">
        <v>22</v>
      </c>
      <c r="B18" s="114"/>
      <c r="C18" s="115"/>
      <c r="D18" s="37">
        <f>D19</f>
        <v>3041154599.1599998</v>
      </c>
      <c r="E18" s="37">
        <f t="shared" ref="E18:G18" si="7">E19</f>
        <v>1634890667</v>
      </c>
      <c r="F18" s="9">
        <f t="shared" si="2"/>
        <v>0.53758880507146023</v>
      </c>
      <c r="G18" s="43">
        <f t="shared" si="7"/>
        <v>446404000</v>
      </c>
      <c r="H18" s="9">
        <f t="shared" si="3"/>
        <v>0.14678767074955731</v>
      </c>
    </row>
    <row r="19" spans="1:8" ht="30" customHeight="1" x14ac:dyDescent="0.2">
      <c r="A19" s="39">
        <v>4</v>
      </c>
      <c r="B19" s="116" t="s">
        <v>9</v>
      </c>
      <c r="C19" s="117"/>
      <c r="D19" s="12">
        <f>SUM(D20:D21)</f>
        <v>3041154599.1599998</v>
      </c>
      <c r="E19" s="13">
        <f t="shared" ref="E19:G19" si="8">SUM(E20:E21)</f>
        <v>1634890667</v>
      </c>
      <c r="F19" s="14">
        <f t="shared" si="2"/>
        <v>0.53758880507146023</v>
      </c>
      <c r="G19" s="15">
        <f t="shared" si="8"/>
        <v>446404000</v>
      </c>
      <c r="H19" s="14">
        <f t="shared" si="3"/>
        <v>0.14678767074955731</v>
      </c>
    </row>
    <row r="20" spans="1:8" ht="66" customHeight="1" x14ac:dyDescent="0.2">
      <c r="A20" s="16">
        <f>A17+1</f>
        <v>12</v>
      </c>
      <c r="B20" s="40">
        <v>2020003630048</v>
      </c>
      <c r="C20" s="44" t="s">
        <v>23</v>
      </c>
      <c r="D20" s="19">
        <v>2371154599.1599998</v>
      </c>
      <c r="E20" s="20">
        <v>1221290667</v>
      </c>
      <c r="F20" s="21">
        <f t="shared" si="2"/>
        <v>0.5150615938044073</v>
      </c>
      <c r="G20" s="22">
        <v>283904000</v>
      </c>
      <c r="H20" s="21">
        <f t="shared" si="3"/>
        <v>0.11973238695636937</v>
      </c>
    </row>
    <row r="21" spans="1:8" ht="66" customHeight="1" thickBot="1" x14ac:dyDescent="0.25">
      <c r="A21" s="45">
        <f>A20+1</f>
        <v>13</v>
      </c>
      <c r="B21" s="41">
        <v>2020003630049</v>
      </c>
      <c r="C21" s="46" t="s">
        <v>24</v>
      </c>
      <c r="D21" s="32">
        <v>670000000</v>
      </c>
      <c r="E21" s="33">
        <v>413600000</v>
      </c>
      <c r="F21" s="34">
        <f t="shared" si="2"/>
        <v>0.61731343283582085</v>
      </c>
      <c r="G21" s="22">
        <v>162500000</v>
      </c>
      <c r="H21" s="34">
        <f t="shared" si="3"/>
        <v>0.24253731343283583</v>
      </c>
    </row>
    <row r="22" spans="1:8" ht="30" customHeight="1" thickBot="1" x14ac:dyDescent="0.25">
      <c r="A22" s="113" t="s">
        <v>25</v>
      </c>
      <c r="B22" s="114"/>
      <c r="C22" s="115"/>
      <c r="D22" s="37">
        <f>D23+D31+D34+D43</f>
        <v>91905449878.459991</v>
      </c>
      <c r="E22" s="37">
        <f t="shared" ref="E22:G22" si="9">E23+E31+E34+E43</f>
        <v>5560583941</v>
      </c>
      <c r="F22" s="9">
        <f t="shared" si="2"/>
        <v>6.050331017750931E-2</v>
      </c>
      <c r="G22" s="43">
        <f t="shared" si="9"/>
        <v>258300000</v>
      </c>
      <c r="H22" s="9">
        <f t="shared" si="3"/>
        <v>2.8104970961089666E-3</v>
      </c>
    </row>
    <row r="23" spans="1:8" ht="30" customHeight="1" x14ac:dyDescent="0.2">
      <c r="A23" s="39">
        <v>1</v>
      </c>
      <c r="B23" s="116" t="s">
        <v>26</v>
      </c>
      <c r="C23" s="117"/>
      <c r="D23" s="12">
        <f>SUM(D24:D30)</f>
        <v>36873014664.099998</v>
      </c>
      <c r="E23" s="13">
        <f t="shared" ref="E23:G23" si="10">SUM(E24:E30)</f>
        <v>1062340000</v>
      </c>
      <c r="F23" s="14">
        <f t="shared" si="2"/>
        <v>2.8810771499904148E-2</v>
      </c>
      <c r="G23" s="15">
        <f t="shared" si="10"/>
        <v>172400000</v>
      </c>
      <c r="H23" s="14">
        <f t="shared" si="3"/>
        <v>4.6755059647414906E-3</v>
      </c>
    </row>
    <row r="24" spans="1:8" ht="66" customHeight="1" x14ac:dyDescent="0.2">
      <c r="A24" s="16">
        <f>A21+1</f>
        <v>14</v>
      </c>
      <c r="B24" s="40">
        <v>2020003630017</v>
      </c>
      <c r="C24" s="44" t="s">
        <v>27</v>
      </c>
      <c r="D24" s="47">
        <v>74327300</v>
      </c>
      <c r="E24" s="20">
        <v>9800000</v>
      </c>
      <c r="F24" s="21">
        <f t="shared" si="2"/>
        <v>0.13184926668935909</v>
      </c>
      <c r="G24" s="22">
        <v>7850000</v>
      </c>
      <c r="H24" s="21">
        <f t="shared" si="3"/>
        <v>0.10561395341953764</v>
      </c>
    </row>
    <row r="25" spans="1:8" ht="66" customHeight="1" x14ac:dyDescent="0.2">
      <c r="A25" s="23">
        <f>A24+1</f>
        <v>15</v>
      </c>
      <c r="B25" s="26">
        <v>2020003630050</v>
      </c>
      <c r="C25" s="27" t="s">
        <v>28</v>
      </c>
      <c r="D25" s="47">
        <v>2917024296</v>
      </c>
      <c r="E25" s="20">
        <v>733982500</v>
      </c>
      <c r="F25" s="21">
        <f t="shared" si="2"/>
        <v>0.25162029024114785</v>
      </c>
      <c r="G25" s="22">
        <v>149450000</v>
      </c>
      <c r="H25" s="21">
        <f t="shared" si="3"/>
        <v>5.123371793815186E-2</v>
      </c>
    </row>
    <row r="26" spans="1:8" ht="66" customHeight="1" x14ac:dyDescent="0.2">
      <c r="A26" s="23">
        <f t="shared" ref="A26:A42" si="11">A25+1</f>
        <v>16</v>
      </c>
      <c r="B26" s="26">
        <v>2021003630001</v>
      </c>
      <c r="C26" s="27" t="s">
        <v>29</v>
      </c>
      <c r="D26" s="47">
        <v>73966912</v>
      </c>
      <c r="E26" s="20">
        <v>20500000</v>
      </c>
      <c r="F26" s="21">
        <f t="shared" si="2"/>
        <v>0.27715095095493508</v>
      </c>
      <c r="G26" s="22">
        <v>0</v>
      </c>
      <c r="H26" s="21">
        <f t="shared" si="3"/>
        <v>0</v>
      </c>
    </row>
    <row r="27" spans="1:8" ht="66" customHeight="1" x14ac:dyDescent="0.2">
      <c r="A27" s="23">
        <f t="shared" si="11"/>
        <v>17</v>
      </c>
      <c r="B27" s="26">
        <v>2021003630017</v>
      </c>
      <c r="C27" s="27" t="s">
        <v>30</v>
      </c>
      <c r="D27" s="47">
        <v>3050000000</v>
      </c>
      <c r="E27" s="20">
        <v>0</v>
      </c>
      <c r="F27" s="21">
        <f t="shared" si="2"/>
        <v>0</v>
      </c>
      <c r="G27" s="22">
        <v>0</v>
      </c>
      <c r="H27" s="21">
        <f t="shared" si="3"/>
        <v>0</v>
      </c>
    </row>
    <row r="28" spans="1:8" ht="66" customHeight="1" x14ac:dyDescent="0.2">
      <c r="A28" s="23">
        <f t="shared" si="11"/>
        <v>18</v>
      </c>
      <c r="B28" s="26">
        <v>2022003630007</v>
      </c>
      <c r="C28" s="27" t="s">
        <v>31</v>
      </c>
      <c r="D28" s="47">
        <v>3179932867</v>
      </c>
      <c r="E28" s="20">
        <v>0</v>
      </c>
      <c r="F28" s="21">
        <f t="shared" si="2"/>
        <v>0</v>
      </c>
      <c r="G28" s="22">
        <v>0</v>
      </c>
      <c r="H28" s="21">
        <f t="shared" si="3"/>
        <v>0</v>
      </c>
    </row>
    <row r="29" spans="1:8" ht="66" customHeight="1" x14ac:dyDescent="0.2">
      <c r="A29" s="23">
        <f t="shared" si="11"/>
        <v>19</v>
      </c>
      <c r="B29" s="26">
        <v>2020003630052</v>
      </c>
      <c r="C29" s="27" t="s">
        <v>32</v>
      </c>
      <c r="D29" s="47">
        <v>5965563289.1000004</v>
      </c>
      <c r="E29" s="20">
        <v>298057500</v>
      </c>
      <c r="F29" s="21">
        <f t="shared" si="2"/>
        <v>4.9963010290176087E-2</v>
      </c>
      <c r="G29" s="22">
        <v>15100000</v>
      </c>
      <c r="H29" s="21">
        <f t="shared" si="3"/>
        <v>2.5311943345886576E-3</v>
      </c>
    </row>
    <row r="30" spans="1:8" ht="66" customHeight="1" x14ac:dyDescent="0.2">
      <c r="A30" s="45">
        <f t="shared" si="11"/>
        <v>20</v>
      </c>
      <c r="B30" s="41">
        <v>2022000040007</v>
      </c>
      <c r="C30" s="46" t="s">
        <v>33</v>
      </c>
      <c r="D30" s="47">
        <v>21612200000</v>
      </c>
      <c r="E30" s="20">
        <v>0</v>
      </c>
      <c r="F30" s="21">
        <f t="shared" si="2"/>
        <v>0</v>
      </c>
      <c r="G30" s="35">
        <v>0</v>
      </c>
      <c r="H30" s="21">
        <f t="shared" si="3"/>
        <v>0</v>
      </c>
    </row>
    <row r="31" spans="1:8" ht="30" customHeight="1" x14ac:dyDescent="0.2">
      <c r="A31" s="48">
        <v>2</v>
      </c>
      <c r="B31" s="105" t="s">
        <v>34</v>
      </c>
      <c r="C31" s="105"/>
      <c r="D31" s="49">
        <f>SUM(D32:D33)</f>
        <v>41000000</v>
      </c>
      <c r="E31" s="49">
        <f t="shared" ref="E31:G31" si="12">SUM(E32:E33)</f>
        <v>30900000</v>
      </c>
      <c r="F31" s="21">
        <f t="shared" si="2"/>
        <v>0.75365853658536586</v>
      </c>
      <c r="G31" s="50">
        <f t="shared" si="12"/>
        <v>0</v>
      </c>
      <c r="H31" s="21">
        <f t="shared" si="3"/>
        <v>0</v>
      </c>
    </row>
    <row r="32" spans="1:8" ht="39.75" customHeight="1" x14ac:dyDescent="0.2">
      <c r="A32" s="16">
        <f>A30+1</f>
        <v>21</v>
      </c>
      <c r="B32" s="40">
        <v>2021003630018</v>
      </c>
      <c r="C32" s="44" t="s">
        <v>35</v>
      </c>
      <c r="D32" s="47">
        <v>1000000</v>
      </c>
      <c r="E32" s="20">
        <v>0</v>
      </c>
      <c r="F32" s="21">
        <f t="shared" si="2"/>
        <v>0</v>
      </c>
      <c r="G32" s="22">
        <v>0</v>
      </c>
      <c r="H32" s="21">
        <f t="shared" si="3"/>
        <v>0</v>
      </c>
    </row>
    <row r="33" spans="1:8" ht="66" customHeight="1" x14ac:dyDescent="0.2">
      <c r="A33" s="16">
        <f>A32+1</f>
        <v>22</v>
      </c>
      <c r="B33" s="40">
        <v>2021003630019</v>
      </c>
      <c r="C33" s="44" t="s">
        <v>36</v>
      </c>
      <c r="D33" s="47">
        <v>40000000</v>
      </c>
      <c r="E33" s="20">
        <v>30900000</v>
      </c>
      <c r="F33" s="21">
        <f t="shared" si="2"/>
        <v>0.77249999999999996</v>
      </c>
      <c r="G33" s="22">
        <v>0</v>
      </c>
      <c r="H33" s="21">
        <f t="shared" si="3"/>
        <v>0</v>
      </c>
    </row>
    <row r="34" spans="1:8" ht="28.5" customHeight="1" x14ac:dyDescent="0.2">
      <c r="A34" s="48">
        <v>3</v>
      </c>
      <c r="B34" s="105" t="s">
        <v>37</v>
      </c>
      <c r="C34" s="105"/>
      <c r="D34" s="49">
        <f>SUM(D35:D42)</f>
        <v>53888455828.360001</v>
      </c>
      <c r="E34" s="49">
        <f t="shared" ref="E34:G34" si="13">SUM(E35:E42)</f>
        <v>4377543941</v>
      </c>
      <c r="F34" s="21">
        <f t="shared" si="2"/>
        <v>8.1233426968902303E-2</v>
      </c>
      <c r="G34" s="50">
        <f t="shared" si="13"/>
        <v>80650000</v>
      </c>
      <c r="H34" s="21">
        <f t="shared" si="3"/>
        <v>1.4966099651635618E-3</v>
      </c>
    </row>
    <row r="35" spans="1:8" ht="66" customHeight="1" x14ac:dyDescent="0.2">
      <c r="A35" s="23">
        <f>A33+1</f>
        <v>23</v>
      </c>
      <c r="B35" s="26">
        <v>2020003630053</v>
      </c>
      <c r="C35" s="27" t="s">
        <v>38</v>
      </c>
      <c r="D35" s="47">
        <v>30419023338.52</v>
      </c>
      <c r="E35" s="20">
        <v>426433333</v>
      </c>
      <c r="F35" s="21">
        <f t="shared" si="2"/>
        <v>1.4018639857513176E-2</v>
      </c>
      <c r="G35" s="22">
        <v>73250000</v>
      </c>
      <c r="H35" s="21">
        <f t="shared" si="3"/>
        <v>2.4080326046248364E-3</v>
      </c>
    </row>
    <row r="36" spans="1:8" ht="66" customHeight="1" x14ac:dyDescent="0.2">
      <c r="A36" s="23">
        <f>A35+1</f>
        <v>24</v>
      </c>
      <c r="B36" s="26">
        <v>2018000040059</v>
      </c>
      <c r="C36" s="27" t="s">
        <v>39</v>
      </c>
      <c r="D36" s="47">
        <v>6536661612</v>
      </c>
      <c r="E36" s="20">
        <v>0</v>
      </c>
      <c r="F36" s="21">
        <f t="shared" si="2"/>
        <v>0</v>
      </c>
      <c r="G36" s="22">
        <v>0</v>
      </c>
      <c r="H36" s="21">
        <f t="shared" si="3"/>
        <v>0</v>
      </c>
    </row>
    <row r="37" spans="1:8" ht="66" customHeight="1" x14ac:dyDescent="0.2">
      <c r="A37" s="23">
        <f>A36+1</f>
        <v>25</v>
      </c>
      <c r="B37" s="26">
        <v>2022003630010</v>
      </c>
      <c r="C37" s="27" t="s">
        <v>40</v>
      </c>
      <c r="D37" s="47">
        <v>9133426135</v>
      </c>
      <c r="E37" s="20">
        <v>0</v>
      </c>
      <c r="F37" s="21">
        <f t="shared" si="2"/>
        <v>0</v>
      </c>
      <c r="G37" s="22">
        <v>0</v>
      </c>
      <c r="H37" s="21">
        <f t="shared" si="3"/>
        <v>0</v>
      </c>
    </row>
    <row r="38" spans="1:8" ht="66" customHeight="1" x14ac:dyDescent="0.2">
      <c r="A38" s="23">
        <f>A37+1</f>
        <v>26</v>
      </c>
      <c r="B38" s="26">
        <v>2020003630054</v>
      </c>
      <c r="C38" s="27" t="s">
        <v>41</v>
      </c>
      <c r="D38" s="47">
        <v>392514047</v>
      </c>
      <c r="E38" s="20">
        <v>62514047</v>
      </c>
      <c r="F38" s="21">
        <f t="shared" si="2"/>
        <v>0.15926575743670138</v>
      </c>
      <c r="G38" s="22">
        <v>0</v>
      </c>
      <c r="H38" s="21">
        <f t="shared" si="3"/>
        <v>0</v>
      </c>
    </row>
    <row r="39" spans="1:8" ht="66" customHeight="1" x14ac:dyDescent="0.2">
      <c r="A39" s="23">
        <f>A38+1</f>
        <v>27</v>
      </c>
      <c r="B39" s="26">
        <v>2021003630004</v>
      </c>
      <c r="C39" s="27" t="s">
        <v>42</v>
      </c>
      <c r="D39" s="47">
        <v>735000000</v>
      </c>
      <c r="E39" s="20">
        <v>0</v>
      </c>
      <c r="F39" s="21">
        <f t="shared" si="2"/>
        <v>0</v>
      </c>
      <c r="G39" s="22">
        <v>0</v>
      </c>
      <c r="H39" s="21">
        <f t="shared" si="3"/>
        <v>0</v>
      </c>
    </row>
    <row r="40" spans="1:8" ht="66" customHeight="1" x14ac:dyDescent="0.2">
      <c r="A40" s="23">
        <f t="shared" si="11"/>
        <v>28</v>
      </c>
      <c r="B40" s="26">
        <v>2021003630002</v>
      </c>
      <c r="C40" s="27" t="s">
        <v>43</v>
      </c>
      <c r="D40" s="47">
        <v>1105000000</v>
      </c>
      <c r="E40" s="20">
        <v>18200000</v>
      </c>
      <c r="F40" s="21">
        <f t="shared" si="2"/>
        <v>1.6470588235294119E-2</v>
      </c>
      <c r="G40" s="22">
        <v>7400000</v>
      </c>
      <c r="H40" s="21">
        <f t="shared" si="3"/>
        <v>6.6968325791855205E-3</v>
      </c>
    </row>
    <row r="41" spans="1:8" ht="66" customHeight="1" x14ac:dyDescent="0.2">
      <c r="A41" s="23">
        <f t="shared" si="11"/>
        <v>29</v>
      </c>
      <c r="B41" s="26">
        <v>2020003630057</v>
      </c>
      <c r="C41" s="27" t="s">
        <v>44</v>
      </c>
      <c r="D41" s="47">
        <v>350000000</v>
      </c>
      <c r="E41" s="20">
        <v>0</v>
      </c>
      <c r="F41" s="21">
        <f t="shared" si="2"/>
        <v>0</v>
      </c>
      <c r="G41" s="22">
        <v>0</v>
      </c>
      <c r="H41" s="21">
        <f t="shared" si="3"/>
        <v>0</v>
      </c>
    </row>
    <row r="42" spans="1:8" ht="66" customHeight="1" x14ac:dyDescent="0.2">
      <c r="A42" s="23">
        <f t="shared" si="11"/>
        <v>30</v>
      </c>
      <c r="B42" s="26">
        <v>2020003630014</v>
      </c>
      <c r="C42" s="25" t="s">
        <v>45</v>
      </c>
      <c r="D42" s="47">
        <v>5216830695.8400002</v>
      </c>
      <c r="E42" s="20">
        <v>3870396561</v>
      </c>
      <c r="F42" s="21">
        <f t="shared" si="2"/>
        <v>0.74190572526847143</v>
      </c>
      <c r="G42" s="22">
        <v>0</v>
      </c>
      <c r="H42" s="21">
        <f t="shared" si="3"/>
        <v>0</v>
      </c>
    </row>
    <row r="43" spans="1:8" ht="28.5" customHeight="1" x14ac:dyDescent="0.2">
      <c r="A43" s="48">
        <v>4</v>
      </c>
      <c r="B43" s="105" t="s">
        <v>46</v>
      </c>
      <c r="C43" s="105"/>
      <c r="D43" s="49">
        <f>SUM(D44:D46)</f>
        <v>1102979386</v>
      </c>
      <c r="E43" s="49">
        <f t="shared" ref="E43:G43" si="14">SUM(E44:E46)</f>
        <v>89800000</v>
      </c>
      <c r="F43" s="21">
        <f t="shared" si="2"/>
        <v>8.1415846152540883E-2</v>
      </c>
      <c r="G43" s="50">
        <f t="shared" si="14"/>
        <v>5250000</v>
      </c>
      <c r="H43" s="21">
        <f t="shared" si="3"/>
        <v>4.7598351035728244E-3</v>
      </c>
    </row>
    <row r="44" spans="1:8" ht="66" customHeight="1" x14ac:dyDescent="0.2">
      <c r="A44" s="23">
        <f>A42+1</f>
        <v>31</v>
      </c>
      <c r="B44" s="26">
        <v>2021003630003</v>
      </c>
      <c r="C44" s="27" t="s">
        <v>47</v>
      </c>
      <c r="D44" s="47">
        <v>563000000</v>
      </c>
      <c r="E44" s="20">
        <v>49800000</v>
      </c>
      <c r="F44" s="21">
        <f t="shared" si="2"/>
        <v>8.8454706927175844E-2</v>
      </c>
      <c r="G44" s="22">
        <v>3250000</v>
      </c>
      <c r="H44" s="21">
        <f t="shared" si="3"/>
        <v>5.7726465364120782E-3</v>
      </c>
    </row>
    <row r="45" spans="1:8" ht="66" customHeight="1" x14ac:dyDescent="0.2">
      <c r="A45" s="45">
        <f>A44+1</f>
        <v>32</v>
      </c>
      <c r="B45" s="41">
        <v>2022003630008</v>
      </c>
      <c r="C45" s="46" t="s">
        <v>48</v>
      </c>
      <c r="D45" s="47">
        <v>499979386</v>
      </c>
      <c r="E45" s="20">
        <v>0</v>
      </c>
      <c r="F45" s="21">
        <f t="shared" si="2"/>
        <v>0</v>
      </c>
      <c r="G45" s="22">
        <v>0</v>
      </c>
      <c r="H45" s="21">
        <f t="shared" si="3"/>
        <v>0</v>
      </c>
    </row>
    <row r="46" spans="1:8" ht="66" customHeight="1" thickBot="1" x14ac:dyDescent="0.25">
      <c r="A46" s="45">
        <f>A45+1</f>
        <v>33</v>
      </c>
      <c r="B46" s="41">
        <v>2021003630006</v>
      </c>
      <c r="C46" s="46" t="s">
        <v>49</v>
      </c>
      <c r="D46" s="51">
        <v>40000000</v>
      </c>
      <c r="E46" s="33">
        <v>40000000</v>
      </c>
      <c r="F46" s="34">
        <f t="shared" si="2"/>
        <v>1</v>
      </c>
      <c r="G46" s="22">
        <v>2000000</v>
      </c>
      <c r="H46" s="34">
        <f t="shared" si="3"/>
        <v>0.05</v>
      </c>
    </row>
    <row r="47" spans="1:8" ht="30" customHeight="1" thickBot="1" x14ac:dyDescent="0.25">
      <c r="A47" s="113" t="s">
        <v>50</v>
      </c>
      <c r="B47" s="114"/>
      <c r="C47" s="115"/>
      <c r="D47" s="37">
        <f>D48+D57+D60</f>
        <v>9005666049.1399994</v>
      </c>
      <c r="E47" s="37">
        <f t="shared" ref="E47:G47" si="15">E48+E57+E60</f>
        <v>1519297794.3499999</v>
      </c>
      <c r="F47" s="9">
        <f t="shared" si="2"/>
        <v>0.1687046561642252</v>
      </c>
      <c r="G47" s="43">
        <f t="shared" si="15"/>
        <v>336093935.85000002</v>
      </c>
      <c r="H47" s="9">
        <f t="shared" si="3"/>
        <v>3.7320275259606753E-2</v>
      </c>
    </row>
    <row r="48" spans="1:8" ht="30" customHeight="1" x14ac:dyDescent="0.2">
      <c r="A48" s="39">
        <v>1</v>
      </c>
      <c r="B48" s="116" t="s">
        <v>26</v>
      </c>
      <c r="C48" s="117"/>
      <c r="D48" s="12">
        <f>SUM(D49:D56)</f>
        <v>8033276561.1399994</v>
      </c>
      <c r="E48" s="13">
        <f t="shared" ref="E48:G48" si="16">SUM(E49:E56)</f>
        <v>1192420806.3499999</v>
      </c>
      <c r="F48" s="14">
        <f t="shared" si="2"/>
        <v>0.14843517427474001</v>
      </c>
      <c r="G48" s="15">
        <f t="shared" si="16"/>
        <v>194943935.84999999</v>
      </c>
      <c r="H48" s="14">
        <f t="shared" si="3"/>
        <v>2.426705147847363E-2</v>
      </c>
    </row>
    <row r="49" spans="1:8" ht="66" customHeight="1" x14ac:dyDescent="0.2">
      <c r="A49" s="16">
        <f>A46+1</f>
        <v>34</v>
      </c>
      <c r="B49" s="40">
        <v>2020003630060</v>
      </c>
      <c r="C49" s="18" t="s">
        <v>51</v>
      </c>
      <c r="D49" s="19">
        <v>139000000</v>
      </c>
      <c r="E49" s="20">
        <v>35188012</v>
      </c>
      <c r="F49" s="21">
        <f t="shared" si="2"/>
        <v>0.25315116546762589</v>
      </c>
      <c r="G49" s="22">
        <v>14800000</v>
      </c>
      <c r="H49" s="21">
        <f t="shared" si="3"/>
        <v>0.10647482014388489</v>
      </c>
    </row>
    <row r="50" spans="1:8" ht="66" customHeight="1" x14ac:dyDescent="0.2">
      <c r="A50" s="23">
        <f>A49+1</f>
        <v>35</v>
      </c>
      <c r="B50" s="26">
        <v>2020003630061</v>
      </c>
      <c r="C50" s="25" t="s">
        <v>52</v>
      </c>
      <c r="D50" s="19">
        <v>67000000</v>
      </c>
      <c r="E50" s="20">
        <v>15300000</v>
      </c>
      <c r="F50" s="21">
        <f t="shared" si="2"/>
        <v>0.22835820895522388</v>
      </c>
      <c r="G50" s="22">
        <v>8200000</v>
      </c>
      <c r="H50" s="21">
        <f t="shared" si="3"/>
        <v>0.12238805970149254</v>
      </c>
    </row>
    <row r="51" spans="1:8" ht="66" customHeight="1" x14ac:dyDescent="0.2">
      <c r="A51" s="23">
        <f t="shared" ref="A51:A62" si="17">A50+1</f>
        <v>36</v>
      </c>
      <c r="B51" s="26">
        <v>2020003630062</v>
      </c>
      <c r="C51" s="25" t="s">
        <v>53</v>
      </c>
      <c r="D51" s="19">
        <v>67000000</v>
      </c>
      <c r="E51" s="20">
        <v>24782500</v>
      </c>
      <c r="F51" s="21">
        <f t="shared" si="2"/>
        <v>0.36988805970149252</v>
      </c>
      <c r="G51" s="22">
        <v>8400000</v>
      </c>
      <c r="H51" s="21">
        <f t="shared" si="3"/>
        <v>0.1253731343283582</v>
      </c>
    </row>
    <row r="52" spans="1:8" ht="66" customHeight="1" x14ac:dyDescent="0.2">
      <c r="A52" s="23">
        <f t="shared" si="17"/>
        <v>37</v>
      </c>
      <c r="B52" s="26">
        <v>2020003630063</v>
      </c>
      <c r="C52" s="27" t="s">
        <v>54</v>
      </c>
      <c r="D52" s="19">
        <v>70000000</v>
      </c>
      <c r="E52" s="20">
        <v>45330000</v>
      </c>
      <c r="F52" s="21">
        <f t="shared" si="2"/>
        <v>0.64757142857142858</v>
      </c>
      <c r="G52" s="22">
        <v>13750000</v>
      </c>
      <c r="H52" s="21">
        <f t="shared" si="3"/>
        <v>0.19642857142857142</v>
      </c>
    </row>
    <row r="53" spans="1:8" ht="66" customHeight="1" x14ac:dyDescent="0.2">
      <c r="A53" s="23">
        <f t="shared" si="17"/>
        <v>38</v>
      </c>
      <c r="B53" s="26">
        <v>2020003630064</v>
      </c>
      <c r="C53" s="27" t="s">
        <v>55</v>
      </c>
      <c r="D53" s="19">
        <v>288000000</v>
      </c>
      <c r="E53" s="20">
        <v>117369200</v>
      </c>
      <c r="F53" s="21">
        <f t="shared" si="2"/>
        <v>0.40753194444444446</v>
      </c>
      <c r="G53" s="22">
        <v>62379200</v>
      </c>
      <c r="H53" s="21">
        <f t="shared" si="3"/>
        <v>0.21659444444444445</v>
      </c>
    </row>
    <row r="54" spans="1:8" ht="66" customHeight="1" x14ac:dyDescent="0.2">
      <c r="A54" s="23">
        <f t="shared" si="17"/>
        <v>39</v>
      </c>
      <c r="B54" s="26">
        <v>2020003630065</v>
      </c>
      <c r="C54" s="27" t="s">
        <v>56</v>
      </c>
      <c r="D54" s="19">
        <v>32000000</v>
      </c>
      <c r="E54" s="20">
        <v>16885000</v>
      </c>
      <c r="F54" s="21">
        <f t="shared" si="2"/>
        <v>0.52765625000000005</v>
      </c>
      <c r="G54" s="22">
        <v>6200000</v>
      </c>
      <c r="H54" s="21">
        <f t="shared" si="3"/>
        <v>0.19375000000000001</v>
      </c>
    </row>
    <row r="55" spans="1:8" ht="66" customHeight="1" x14ac:dyDescent="0.2">
      <c r="A55" s="23">
        <f t="shared" si="17"/>
        <v>40</v>
      </c>
      <c r="B55" s="26">
        <v>2020003630066</v>
      </c>
      <c r="C55" s="27" t="s">
        <v>57</v>
      </c>
      <c r="D55" s="19">
        <v>7293276561.1399994</v>
      </c>
      <c r="E55" s="20">
        <v>901033594.35000002</v>
      </c>
      <c r="F55" s="21">
        <f t="shared" si="2"/>
        <v>0.12354304499446557</v>
      </c>
      <c r="G55" s="22">
        <v>62364735.850000001</v>
      </c>
      <c r="H55" s="21">
        <f t="shared" si="3"/>
        <v>8.5509901245609532E-3</v>
      </c>
    </row>
    <row r="56" spans="1:8" ht="53.25" customHeight="1" x14ac:dyDescent="0.2">
      <c r="A56" s="23">
        <f>A55+1</f>
        <v>41</v>
      </c>
      <c r="B56" s="26">
        <v>2020003630068</v>
      </c>
      <c r="C56" s="27" t="s">
        <v>58</v>
      </c>
      <c r="D56" s="19">
        <v>77000000</v>
      </c>
      <c r="E56" s="20">
        <v>36532500</v>
      </c>
      <c r="F56" s="21">
        <f t="shared" si="2"/>
        <v>0.47444805194805195</v>
      </c>
      <c r="G56" s="22">
        <v>18850000</v>
      </c>
      <c r="H56" s="21">
        <f t="shared" si="3"/>
        <v>0.2448051948051948</v>
      </c>
    </row>
    <row r="57" spans="1:8" ht="36" customHeight="1" x14ac:dyDescent="0.2">
      <c r="A57" s="48">
        <v>3</v>
      </c>
      <c r="B57" s="105" t="s">
        <v>37</v>
      </c>
      <c r="C57" s="105"/>
      <c r="D57" s="49">
        <f>SUM(D58:D59)</f>
        <v>345389488</v>
      </c>
      <c r="E57" s="49">
        <f t="shared" ref="E57:G57" si="18">SUM(E58:E59)</f>
        <v>161399488</v>
      </c>
      <c r="F57" s="21">
        <f t="shared" si="2"/>
        <v>0.46729704755808898</v>
      </c>
      <c r="G57" s="50">
        <f t="shared" si="18"/>
        <v>79600000</v>
      </c>
      <c r="H57" s="21">
        <f t="shared" si="3"/>
        <v>0.23046445466805868</v>
      </c>
    </row>
    <row r="58" spans="1:8" ht="66" customHeight="1" x14ac:dyDescent="0.2">
      <c r="A58" s="23">
        <f>A56+1</f>
        <v>42</v>
      </c>
      <c r="B58" s="26">
        <v>2020003630069</v>
      </c>
      <c r="C58" s="27" t="s">
        <v>59</v>
      </c>
      <c r="D58" s="19">
        <v>55000000</v>
      </c>
      <c r="E58" s="20">
        <v>53655000</v>
      </c>
      <c r="F58" s="21">
        <f t="shared" si="2"/>
        <v>0.97554545454545449</v>
      </c>
      <c r="G58" s="22">
        <v>31800000</v>
      </c>
      <c r="H58" s="21">
        <f t="shared" si="3"/>
        <v>0.57818181818181813</v>
      </c>
    </row>
    <row r="59" spans="1:8" ht="66" customHeight="1" x14ac:dyDescent="0.2">
      <c r="A59" s="23">
        <f t="shared" si="17"/>
        <v>43</v>
      </c>
      <c r="B59" s="26">
        <v>2020003630070</v>
      </c>
      <c r="C59" s="27" t="s">
        <v>60</v>
      </c>
      <c r="D59" s="19">
        <v>290389488</v>
      </c>
      <c r="E59" s="20">
        <v>107744488</v>
      </c>
      <c r="F59" s="21">
        <f t="shared" si="2"/>
        <v>0.37103439501914753</v>
      </c>
      <c r="G59" s="22">
        <v>47800000</v>
      </c>
      <c r="H59" s="21">
        <f t="shared" si="3"/>
        <v>0.16460650944775246</v>
      </c>
    </row>
    <row r="60" spans="1:8" ht="31.5" customHeight="1" x14ac:dyDescent="0.2">
      <c r="A60" s="48">
        <v>4</v>
      </c>
      <c r="B60" s="105" t="s">
        <v>46</v>
      </c>
      <c r="C60" s="105"/>
      <c r="D60" s="49">
        <f>SUM(D61:D62)</f>
        <v>627000000</v>
      </c>
      <c r="E60" s="49">
        <f t="shared" ref="E60:G60" si="19">SUM(E61:E62)</f>
        <v>165477500</v>
      </c>
      <c r="F60" s="21">
        <f t="shared" si="2"/>
        <v>0.26391945773524722</v>
      </c>
      <c r="G60" s="50">
        <f t="shared" si="19"/>
        <v>61550000</v>
      </c>
      <c r="H60" s="21">
        <f t="shared" si="3"/>
        <v>9.8165869218500804E-2</v>
      </c>
    </row>
    <row r="61" spans="1:8" ht="66" customHeight="1" x14ac:dyDescent="0.2">
      <c r="A61" s="23">
        <f>A59+1</f>
        <v>44</v>
      </c>
      <c r="B61" s="26">
        <v>2020003630067</v>
      </c>
      <c r="C61" s="25" t="s">
        <v>61</v>
      </c>
      <c r="D61" s="19">
        <v>105000000</v>
      </c>
      <c r="E61" s="20">
        <v>38614488</v>
      </c>
      <c r="F61" s="21">
        <f t="shared" si="2"/>
        <v>0.36775702857142856</v>
      </c>
      <c r="G61" s="22">
        <v>12200000</v>
      </c>
      <c r="H61" s="21">
        <f t="shared" si="3"/>
        <v>0.11619047619047619</v>
      </c>
    </row>
    <row r="62" spans="1:8" ht="66" customHeight="1" thickBot="1" x14ac:dyDescent="0.25">
      <c r="A62" s="45">
        <f t="shared" si="17"/>
        <v>45</v>
      </c>
      <c r="B62" s="41">
        <v>2020003630071</v>
      </c>
      <c r="C62" s="42" t="s">
        <v>62</v>
      </c>
      <c r="D62" s="32">
        <v>522000000</v>
      </c>
      <c r="E62" s="33">
        <v>126863012</v>
      </c>
      <c r="F62" s="34">
        <f t="shared" si="2"/>
        <v>0.24303259003831418</v>
      </c>
      <c r="G62" s="22">
        <v>49350000</v>
      </c>
      <c r="H62" s="34">
        <f t="shared" si="3"/>
        <v>9.4540229885057475E-2</v>
      </c>
    </row>
    <row r="63" spans="1:8" ht="30" customHeight="1" thickBot="1" x14ac:dyDescent="0.25">
      <c r="A63" s="113" t="s">
        <v>63</v>
      </c>
      <c r="B63" s="114"/>
      <c r="C63" s="115"/>
      <c r="D63" s="37">
        <f>D64</f>
        <v>3959930987.3400002</v>
      </c>
      <c r="E63" s="37">
        <f t="shared" ref="E63:G63" si="20">E64</f>
        <v>581014999.67000008</v>
      </c>
      <c r="F63" s="9">
        <f t="shared" si="2"/>
        <v>0.14672351652781823</v>
      </c>
      <c r="G63" s="43">
        <f t="shared" si="20"/>
        <v>216539999.67000002</v>
      </c>
      <c r="H63" s="9">
        <f t="shared" si="3"/>
        <v>5.4682771079163722E-2</v>
      </c>
    </row>
    <row r="64" spans="1:8" ht="30" customHeight="1" x14ac:dyDescent="0.2">
      <c r="A64" s="39">
        <v>1</v>
      </c>
      <c r="B64" s="116" t="s">
        <v>26</v>
      </c>
      <c r="C64" s="117"/>
      <c r="D64" s="12">
        <f>SUM(D65:D68)</f>
        <v>3959930987.3400002</v>
      </c>
      <c r="E64" s="13">
        <f t="shared" ref="E64:G64" si="21">SUM(E65:E68)</f>
        <v>581014999.67000008</v>
      </c>
      <c r="F64" s="14">
        <f t="shared" si="2"/>
        <v>0.14672351652781823</v>
      </c>
      <c r="G64" s="15">
        <f t="shared" si="21"/>
        <v>216539999.67000002</v>
      </c>
      <c r="H64" s="14">
        <f t="shared" si="3"/>
        <v>5.4682771079163722E-2</v>
      </c>
    </row>
    <row r="65" spans="1:8" ht="66" customHeight="1" x14ac:dyDescent="0.2">
      <c r="A65" s="16">
        <f>A62+1</f>
        <v>46</v>
      </c>
      <c r="B65" s="40">
        <v>2020003630021</v>
      </c>
      <c r="C65" s="44" t="s">
        <v>64</v>
      </c>
      <c r="D65" s="19">
        <v>2868874526.3099999</v>
      </c>
      <c r="E65" s="20">
        <v>334504999.67000002</v>
      </c>
      <c r="F65" s="21">
        <f t="shared" si="2"/>
        <v>0.11659798872425647</v>
      </c>
      <c r="G65" s="22">
        <v>117669999.67</v>
      </c>
      <c r="H65" s="21">
        <f t="shared" si="3"/>
        <v>4.1016084388099526E-2</v>
      </c>
    </row>
    <row r="66" spans="1:8" ht="66" customHeight="1" x14ac:dyDescent="0.2">
      <c r="A66" s="23">
        <f>A65+1</f>
        <v>47</v>
      </c>
      <c r="B66" s="26">
        <v>2020003630020</v>
      </c>
      <c r="C66" s="27" t="s">
        <v>65</v>
      </c>
      <c r="D66" s="19">
        <v>460754138.18000001</v>
      </c>
      <c r="E66" s="20">
        <v>180300000</v>
      </c>
      <c r="F66" s="21">
        <f t="shared" si="2"/>
        <v>0.39131498788528146</v>
      </c>
      <c r="G66" s="22">
        <v>70000000</v>
      </c>
      <c r="H66" s="21">
        <f t="shared" si="3"/>
        <v>0.15192484277298782</v>
      </c>
    </row>
    <row r="67" spans="1:8" ht="66" customHeight="1" x14ac:dyDescent="0.2">
      <c r="A67" s="23">
        <f t="shared" ref="A67:A68" si="22">A66+1</f>
        <v>48</v>
      </c>
      <c r="B67" s="26">
        <v>2020003630072</v>
      </c>
      <c r="C67" s="25" t="s">
        <v>66</v>
      </c>
      <c r="D67" s="19">
        <v>369583478.55000001</v>
      </c>
      <c r="E67" s="20">
        <v>6300000</v>
      </c>
      <c r="F67" s="21">
        <f t="shared" si="2"/>
        <v>1.7046216526553117E-2</v>
      </c>
      <c r="G67" s="22">
        <v>2100000</v>
      </c>
      <c r="H67" s="21">
        <f t="shared" si="3"/>
        <v>5.6820721755177061E-3</v>
      </c>
    </row>
    <row r="68" spans="1:8" ht="66" customHeight="1" thickBot="1" x14ac:dyDescent="0.25">
      <c r="A68" s="45">
        <f t="shared" si="22"/>
        <v>49</v>
      </c>
      <c r="B68" s="41">
        <v>2020003630073</v>
      </c>
      <c r="C68" s="42" t="s">
        <v>67</v>
      </c>
      <c r="D68" s="32">
        <v>260718844.30000001</v>
      </c>
      <c r="E68" s="33">
        <v>59910000</v>
      </c>
      <c r="F68" s="34">
        <f t="shared" ref="F68:F131" si="23">E68/D68</f>
        <v>0.22978776298602976</v>
      </c>
      <c r="G68" s="22">
        <v>26770000</v>
      </c>
      <c r="H68" s="34">
        <f t="shared" ref="H68:H131" si="24">G68/D68</f>
        <v>0.102677656737373</v>
      </c>
    </row>
    <row r="69" spans="1:8" ht="30" customHeight="1" thickBot="1" x14ac:dyDescent="0.25">
      <c r="A69" s="113" t="s">
        <v>68</v>
      </c>
      <c r="B69" s="114"/>
      <c r="C69" s="115"/>
      <c r="D69" s="37">
        <f>D70</f>
        <v>2740910173.9000001</v>
      </c>
      <c r="E69" s="37">
        <f t="shared" ref="E69:G69" si="25">E70</f>
        <v>981947000</v>
      </c>
      <c r="F69" s="9">
        <f t="shared" si="23"/>
        <v>0.35825581201108914</v>
      </c>
      <c r="G69" s="43">
        <f t="shared" si="25"/>
        <v>356901999.00999999</v>
      </c>
      <c r="H69" s="9">
        <f t="shared" si="24"/>
        <v>0.13021294984730181</v>
      </c>
    </row>
    <row r="70" spans="1:8" ht="30" customHeight="1" x14ac:dyDescent="0.2">
      <c r="A70" s="48">
        <v>2</v>
      </c>
      <c r="B70" s="105" t="s">
        <v>34</v>
      </c>
      <c r="C70" s="105"/>
      <c r="D70" s="13">
        <f>SUM(D71:D76)</f>
        <v>2740910173.9000001</v>
      </c>
      <c r="E70" s="13">
        <f t="shared" ref="E70:G70" si="26">SUM(E71:E76)</f>
        <v>981947000</v>
      </c>
      <c r="F70" s="14">
        <f t="shared" si="23"/>
        <v>0.35825581201108914</v>
      </c>
      <c r="G70" s="50">
        <f t="shared" si="26"/>
        <v>356901999.00999999</v>
      </c>
      <c r="H70" s="14">
        <f t="shared" si="24"/>
        <v>0.13021294984730181</v>
      </c>
    </row>
    <row r="71" spans="1:8" ht="66" customHeight="1" x14ac:dyDescent="0.2">
      <c r="A71" s="16">
        <f>A68+1</f>
        <v>50</v>
      </c>
      <c r="B71" s="40">
        <v>2020003630074</v>
      </c>
      <c r="C71" s="18" t="s">
        <v>69</v>
      </c>
      <c r="D71" s="19">
        <v>104000000</v>
      </c>
      <c r="E71" s="20">
        <v>47548928</v>
      </c>
      <c r="F71" s="21">
        <f t="shared" si="23"/>
        <v>0.45720123076923075</v>
      </c>
      <c r="G71" s="22">
        <v>27600000</v>
      </c>
      <c r="H71" s="21">
        <f t="shared" si="24"/>
        <v>0.26538461538461539</v>
      </c>
    </row>
    <row r="72" spans="1:8" ht="66" customHeight="1" x14ac:dyDescent="0.2">
      <c r="A72" s="23">
        <f>A71+1</f>
        <v>51</v>
      </c>
      <c r="B72" s="26">
        <v>2020003630075</v>
      </c>
      <c r="C72" s="27" t="s">
        <v>70</v>
      </c>
      <c r="D72" s="19">
        <v>137351072</v>
      </c>
      <c r="E72" s="20">
        <v>37351072</v>
      </c>
      <c r="F72" s="21">
        <f t="shared" si="23"/>
        <v>0.2719387002672975</v>
      </c>
      <c r="G72" s="22">
        <v>23910000</v>
      </c>
      <c r="H72" s="21">
        <f t="shared" si="24"/>
        <v>0.17407945676608916</v>
      </c>
    </row>
    <row r="73" spans="1:8" ht="66" customHeight="1" x14ac:dyDescent="0.2">
      <c r="A73" s="23">
        <f t="shared" ref="A73:A74" si="27">A72+1</f>
        <v>52</v>
      </c>
      <c r="B73" s="26">
        <v>2020003630076</v>
      </c>
      <c r="C73" s="27" t="s">
        <v>71</v>
      </c>
      <c r="D73" s="19">
        <v>544923071</v>
      </c>
      <c r="E73" s="20">
        <v>92300000</v>
      </c>
      <c r="F73" s="21">
        <f t="shared" si="23"/>
        <v>0.16938170709237599</v>
      </c>
      <c r="G73" s="22">
        <v>45450000</v>
      </c>
      <c r="H73" s="21">
        <f t="shared" si="24"/>
        <v>8.3406268551987961E-2</v>
      </c>
    </row>
    <row r="74" spans="1:8" ht="66" customHeight="1" x14ac:dyDescent="0.2">
      <c r="A74" s="23">
        <f t="shared" si="27"/>
        <v>53</v>
      </c>
      <c r="B74" s="26">
        <v>2020003630077</v>
      </c>
      <c r="C74" s="25" t="s">
        <v>72</v>
      </c>
      <c r="D74" s="19">
        <v>1406031030.9000001</v>
      </c>
      <c r="E74" s="20">
        <v>565142000</v>
      </c>
      <c r="F74" s="21">
        <f t="shared" si="23"/>
        <v>0.40194134238861906</v>
      </c>
      <c r="G74" s="22">
        <v>243651999.00999999</v>
      </c>
      <c r="H74" s="21">
        <f t="shared" si="24"/>
        <v>0.17329062705965914</v>
      </c>
    </row>
    <row r="75" spans="1:8" ht="66" customHeight="1" x14ac:dyDescent="0.2">
      <c r="A75" s="45">
        <f>A74+1</f>
        <v>54</v>
      </c>
      <c r="B75" s="41">
        <v>2020003630078</v>
      </c>
      <c r="C75" s="42" t="s">
        <v>73</v>
      </c>
      <c r="D75" s="19">
        <v>404500000</v>
      </c>
      <c r="E75" s="20">
        <v>95500000</v>
      </c>
      <c r="F75" s="21">
        <f t="shared" si="23"/>
        <v>0.2360939431396786</v>
      </c>
      <c r="G75" s="22">
        <v>16290000</v>
      </c>
      <c r="H75" s="21">
        <f t="shared" si="24"/>
        <v>4.0271940667490728E-2</v>
      </c>
    </row>
    <row r="76" spans="1:8" ht="66" customHeight="1" thickBot="1" x14ac:dyDescent="0.25">
      <c r="A76" s="45">
        <f>A75+1</f>
        <v>55</v>
      </c>
      <c r="B76" s="41">
        <v>2022003630013</v>
      </c>
      <c r="C76" s="42" t="s">
        <v>74</v>
      </c>
      <c r="D76" s="32">
        <v>144105000</v>
      </c>
      <c r="E76" s="33">
        <v>144105000</v>
      </c>
      <c r="F76" s="34">
        <f t="shared" si="23"/>
        <v>1</v>
      </c>
      <c r="G76" s="22">
        <v>0</v>
      </c>
      <c r="H76" s="34">
        <f t="shared" si="24"/>
        <v>0</v>
      </c>
    </row>
    <row r="77" spans="1:8" ht="30" customHeight="1" thickBot="1" x14ac:dyDescent="0.25">
      <c r="A77" s="113" t="s">
        <v>75</v>
      </c>
      <c r="B77" s="114"/>
      <c r="C77" s="115"/>
      <c r="D77" s="37">
        <f>D78+D91</f>
        <v>4551806900</v>
      </c>
      <c r="E77" s="37">
        <f t="shared" ref="E77:G77" si="28">E78+E91</f>
        <v>590241617</v>
      </c>
      <c r="F77" s="9">
        <f t="shared" si="23"/>
        <v>0.12967193687412354</v>
      </c>
      <c r="G77" s="43">
        <f t="shared" si="28"/>
        <v>203196666</v>
      </c>
      <c r="H77" s="9">
        <f t="shared" si="24"/>
        <v>4.4640880086543211E-2</v>
      </c>
    </row>
    <row r="78" spans="1:8" ht="30" customHeight="1" x14ac:dyDescent="0.2">
      <c r="A78" s="48">
        <v>2</v>
      </c>
      <c r="B78" s="105" t="s">
        <v>34</v>
      </c>
      <c r="C78" s="105"/>
      <c r="D78" s="13">
        <f>SUM(D79:D90)</f>
        <v>1487814248</v>
      </c>
      <c r="E78" s="13">
        <f t="shared" ref="E78:G78" si="29">SUM(E79:E90)</f>
        <v>342341617</v>
      </c>
      <c r="F78" s="14">
        <f t="shared" si="23"/>
        <v>0.2300970147719677</v>
      </c>
      <c r="G78" s="50">
        <f t="shared" si="29"/>
        <v>128296666</v>
      </c>
      <c r="H78" s="14">
        <f t="shared" si="24"/>
        <v>8.6231642271515599E-2</v>
      </c>
    </row>
    <row r="79" spans="1:8" ht="66" customHeight="1" x14ac:dyDescent="0.2">
      <c r="A79" s="16">
        <f>A76+1</f>
        <v>56</v>
      </c>
      <c r="B79" s="40">
        <v>2020003630079</v>
      </c>
      <c r="C79" s="44" t="s">
        <v>76</v>
      </c>
      <c r="D79" s="47">
        <v>539929712</v>
      </c>
      <c r="E79" s="52">
        <v>96000000</v>
      </c>
      <c r="F79" s="21">
        <f t="shared" si="23"/>
        <v>0.17780092087245608</v>
      </c>
      <c r="G79" s="53">
        <v>50500000</v>
      </c>
      <c r="H79" s="21">
        <f t="shared" si="24"/>
        <v>9.3530692750614916E-2</v>
      </c>
    </row>
    <row r="80" spans="1:8" ht="66" customHeight="1" x14ac:dyDescent="0.2">
      <c r="A80" s="23">
        <f>A79+1</f>
        <v>57</v>
      </c>
      <c r="B80" s="26">
        <v>2020003630023</v>
      </c>
      <c r="C80" s="27" t="s">
        <v>77</v>
      </c>
      <c r="D80" s="47">
        <v>253500000</v>
      </c>
      <c r="E80" s="52">
        <v>44146666</v>
      </c>
      <c r="F80" s="21">
        <f t="shared" si="23"/>
        <v>0.17414858382642998</v>
      </c>
      <c r="G80" s="53">
        <v>16596666</v>
      </c>
      <c r="H80" s="21">
        <f t="shared" si="24"/>
        <v>6.5470082840236685E-2</v>
      </c>
    </row>
    <row r="81" spans="1:8" ht="66" customHeight="1" x14ac:dyDescent="0.2">
      <c r="A81" s="23">
        <f t="shared" ref="A81:A98" si="30">A80+1</f>
        <v>58</v>
      </c>
      <c r="B81" s="26">
        <v>2020003630080</v>
      </c>
      <c r="C81" s="27" t="s">
        <v>78</v>
      </c>
      <c r="D81" s="47">
        <v>102500000</v>
      </c>
      <c r="E81" s="52">
        <v>29200000</v>
      </c>
      <c r="F81" s="21">
        <f t="shared" si="23"/>
        <v>0.28487804878048778</v>
      </c>
      <c r="G81" s="53">
        <v>12500000</v>
      </c>
      <c r="H81" s="21">
        <f t="shared" si="24"/>
        <v>0.12195121951219512</v>
      </c>
    </row>
    <row r="82" spans="1:8" ht="66" customHeight="1" x14ac:dyDescent="0.2">
      <c r="A82" s="23">
        <f t="shared" si="30"/>
        <v>59</v>
      </c>
      <c r="B82" s="26">
        <v>2020003630022</v>
      </c>
      <c r="C82" s="27" t="s">
        <v>79</v>
      </c>
      <c r="D82" s="47">
        <v>117000000</v>
      </c>
      <c r="E82" s="52">
        <v>25500000</v>
      </c>
      <c r="F82" s="21">
        <f t="shared" si="23"/>
        <v>0.21794871794871795</v>
      </c>
      <c r="G82" s="53">
        <v>11700000</v>
      </c>
      <c r="H82" s="21">
        <f t="shared" si="24"/>
        <v>0.1</v>
      </c>
    </row>
    <row r="83" spans="1:8" ht="66" customHeight="1" x14ac:dyDescent="0.2">
      <c r="A83" s="23">
        <f t="shared" si="30"/>
        <v>60</v>
      </c>
      <c r="B83" s="26">
        <v>2020003630081</v>
      </c>
      <c r="C83" s="27" t="s">
        <v>80</v>
      </c>
      <c r="D83" s="47">
        <v>27000000</v>
      </c>
      <c r="E83" s="52">
        <v>4800000</v>
      </c>
      <c r="F83" s="21">
        <f t="shared" si="23"/>
        <v>0.17777777777777778</v>
      </c>
      <c r="G83" s="53">
        <v>4800000</v>
      </c>
      <c r="H83" s="21">
        <f t="shared" si="24"/>
        <v>0.17777777777777778</v>
      </c>
    </row>
    <row r="84" spans="1:8" ht="66" customHeight="1" x14ac:dyDescent="0.2">
      <c r="A84" s="23">
        <f t="shared" si="30"/>
        <v>61</v>
      </c>
      <c r="B84" s="26">
        <v>2020003630082</v>
      </c>
      <c r="C84" s="27" t="s">
        <v>81</v>
      </c>
      <c r="D84" s="47">
        <v>36307909</v>
      </c>
      <c r="E84" s="52">
        <v>6400000</v>
      </c>
      <c r="F84" s="21">
        <f t="shared" si="23"/>
        <v>0.17627013442167655</v>
      </c>
      <c r="G84" s="53">
        <v>0</v>
      </c>
      <c r="H84" s="21">
        <f t="shared" si="24"/>
        <v>0</v>
      </c>
    </row>
    <row r="85" spans="1:8" ht="66" customHeight="1" x14ac:dyDescent="0.2">
      <c r="A85" s="23">
        <f t="shared" si="30"/>
        <v>62</v>
      </c>
      <c r="B85" s="26">
        <v>2020003630025</v>
      </c>
      <c r="C85" s="27" t="s">
        <v>82</v>
      </c>
      <c r="D85" s="47">
        <v>97000000</v>
      </c>
      <c r="E85" s="52">
        <v>30300000</v>
      </c>
      <c r="F85" s="21">
        <f t="shared" si="23"/>
        <v>0.31237113402061856</v>
      </c>
      <c r="G85" s="53">
        <v>17800000</v>
      </c>
      <c r="H85" s="21">
        <f t="shared" si="24"/>
        <v>0.18350515463917524</v>
      </c>
    </row>
    <row r="86" spans="1:8" ht="66" customHeight="1" x14ac:dyDescent="0.2">
      <c r="A86" s="23">
        <f t="shared" si="30"/>
        <v>63</v>
      </c>
      <c r="B86" s="26">
        <v>2020003630083</v>
      </c>
      <c r="C86" s="27" t="s">
        <v>83</v>
      </c>
      <c r="D86" s="47">
        <v>20000000</v>
      </c>
      <c r="E86" s="52">
        <v>0</v>
      </c>
      <c r="F86" s="21">
        <f t="shared" si="23"/>
        <v>0</v>
      </c>
      <c r="G86" s="53">
        <v>0</v>
      </c>
      <c r="H86" s="21">
        <f t="shared" si="24"/>
        <v>0</v>
      </c>
    </row>
    <row r="87" spans="1:8" ht="66" customHeight="1" x14ac:dyDescent="0.2">
      <c r="A87" s="23">
        <f t="shared" si="30"/>
        <v>64</v>
      </c>
      <c r="B87" s="26">
        <v>2020003630084</v>
      </c>
      <c r="C87" s="27" t="s">
        <v>84</v>
      </c>
      <c r="D87" s="47">
        <v>59900000</v>
      </c>
      <c r="E87" s="52">
        <v>20150000</v>
      </c>
      <c r="F87" s="21">
        <f t="shared" si="23"/>
        <v>0.3363939899833055</v>
      </c>
      <c r="G87" s="53">
        <v>6400000</v>
      </c>
      <c r="H87" s="21">
        <f t="shared" si="24"/>
        <v>0.10684474123539232</v>
      </c>
    </row>
    <row r="88" spans="1:8" ht="66" customHeight="1" x14ac:dyDescent="0.2">
      <c r="A88" s="23">
        <f t="shared" si="30"/>
        <v>65</v>
      </c>
      <c r="B88" s="26">
        <v>2020003630026</v>
      </c>
      <c r="C88" s="27" t="s">
        <v>85</v>
      </c>
      <c r="D88" s="47">
        <v>56000000</v>
      </c>
      <c r="E88" s="52">
        <v>18850000</v>
      </c>
      <c r="F88" s="21">
        <f t="shared" si="23"/>
        <v>0.33660714285714288</v>
      </c>
      <c r="G88" s="53">
        <v>4800000</v>
      </c>
      <c r="H88" s="21">
        <f t="shared" si="24"/>
        <v>8.5714285714285715E-2</v>
      </c>
    </row>
    <row r="89" spans="1:8" ht="66" customHeight="1" x14ac:dyDescent="0.2">
      <c r="A89" s="23">
        <f t="shared" si="30"/>
        <v>66</v>
      </c>
      <c r="B89" s="26">
        <v>2020003630024</v>
      </c>
      <c r="C89" s="27" t="s">
        <v>86</v>
      </c>
      <c r="D89" s="47">
        <v>142676627</v>
      </c>
      <c r="E89" s="52">
        <v>31194951</v>
      </c>
      <c r="F89" s="21">
        <f t="shared" si="23"/>
        <v>0.21864093408936561</v>
      </c>
      <c r="G89" s="53">
        <v>0</v>
      </c>
      <c r="H89" s="21">
        <f t="shared" si="24"/>
        <v>0</v>
      </c>
    </row>
    <row r="90" spans="1:8" ht="66" customHeight="1" x14ac:dyDescent="0.2">
      <c r="A90" s="23">
        <f t="shared" si="30"/>
        <v>67</v>
      </c>
      <c r="B90" s="26">
        <v>2020003630085</v>
      </c>
      <c r="C90" s="27" t="s">
        <v>87</v>
      </c>
      <c r="D90" s="47">
        <v>36000000</v>
      </c>
      <c r="E90" s="52">
        <v>35800000</v>
      </c>
      <c r="F90" s="21">
        <f t="shared" si="23"/>
        <v>0.99444444444444446</v>
      </c>
      <c r="G90" s="53">
        <v>3200000</v>
      </c>
      <c r="H90" s="21">
        <f t="shared" si="24"/>
        <v>8.8888888888888892E-2</v>
      </c>
    </row>
    <row r="91" spans="1:8" ht="26.25" customHeight="1" x14ac:dyDescent="0.2">
      <c r="A91" s="48">
        <v>3</v>
      </c>
      <c r="B91" s="105" t="s">
        <v>37</v>
      </c>
      <c r="C91" s="105"/>
      <c r="D91" s="49">
        <f>SUM(D92:D98)</f>
        <v>3063992652</v>
      </c>
      <c r="E91" s="49">
        <f t="shared" ref="E91:G91" si="31">SUM(E92:E98)</f>
        <v>247900000</v>
      </c>
      <c r="F91" s="21">
        <f t="shared" si="23"/>
        <v>8.0907504735099472E-2</v>
      </c>
      <c r="G91" s="50">
        <f t="shared" si="31"/>
        <v>74900000</v>
      </c>
      <c r="H91" s="21">
        <f t="shared" si="24"/>
        <v>2.444522833666378E-2</v>
      </c>
    </row>
    <row r="92" spans="1:8" ht="66" customHeight="1" x14ac:dyDescent="0.2">
      <c r="A92" s="23">
        <f>A90+1</f>
        <v>68</v>
      </c>
      <c r="B92" s="26">
        <v>2020003630027</v>
      </c>
      <c r="C92" s="25" t="s">
        <v>88</v>
      </c>
      <c r="D92" s="47">
        <v>162600000</v>
      </c>
      <c r="E92" s="52">
        <v>16100000</v>
      </c>
      <c r="F92" s="21">
        <f t="shared" si="23"/>
        <v>9.9015990159901604E-2</v>
      </c>
      <c r="G92" s="53">
        <v>8100000</v>
      </c>
      <c r="H92" s="21">
        <f t="shared" si="24"/>
        <v>4.9815498154981548E-2</v>
      </c>
    </row>
    <row r="93" spans="1:8" ht="66" customHeight="1" x14ac:dyDescent="0.2">
      <c r="A93" s="23">
        <f t="shared" si="30"/>
        <v>69</v>
      </c>
      <c r="B93" s="26">
        <v>2020003630086</v>
      </c>
      <c r="C93" s="27" t="s">
        <v>89</v>
      </c>
      <c r="D93" s="47">
        <v>2402692652</v>
      </c>
      <c r="E93" s="52">
        <v>154150000</v>
      </c>
      <c r="F93" s="21">
        <f t="shared" si="23"/>
        <v>6.4157186260042715E-2</v>
      </c>
      <c r="G93" s="53">
        <v>40000000</v>
      </c>
      <c r="H93" s="21">
        <f t="shared" si="24"/>
        <v>1.6647988650027302E-2</v>
      </c>
    </row>
    <row r="94" spans="1:8" ht="66" customHeight="1" x14ac:dyDescent="0.2">
      <c r="A94" s="23">
        <f t="shared" si="30"/>
        <v>70</v>
      </c>
      <c r="B94" s="26">
        <v>2020003630028</v>
      </c>
      <c r="C94" s="27" t="s">
        <v>90</v>
      </c>
      <c r="D94" s="47">
        <v>48000000</v>
      </c>
      <c r="E94" s="52">
        <v>13850000</v>
      </c>
      <c r="F94" s="21">
        <f t="shared" si="23"/>
        <v>0.28854166666666664</v>
      </c>
      <c r="G94" s="53">
        <v>4350000</v>
      </c>
      <c r="H94" s="21">
        <f t="shared" si="24"/>
        <v>9.0624999999999997E-2</v>
      </c>
    </row>
    <row r="95" spans="1:8" ht="66" customHeight="1" x14ac:dyDescent="0.2">
      <c r="A95" s="23">
        <f t="shared" si="30"/>
        <v>71</v>
      </c>
      <c r="B95" s="26">
        <v>2020003630087</v>
      </c>
      <c r="C95" s="27" t="s">
        <v>91</v>
      </c>
      <c r="D95" s="47">
        <v>75200000</v>
      </c>
      <c r="E95" s="52">
        <v>32250000</v>
      </c>
      <c r="F95" s="21">
        <f t="shared" si="23"/>
        <v>0.42885638297872342</v>
      </c>
      <c r="G95" s="53">
        <v>12050000</v>
      </c>
      <c r="H95" s="21">
        <f t="shared" si="24"/>
        <v>0.16023936170212766</v>
      </c>
    </row>
    <row r="96" spans="1:8" ht="66" customHeight="1" x14ac:dyDescent="0.2">
      <c r="A96" s="23">
        <f t="shared" si="30"/>
        <v>72</v>
      </c>
      <c r="B96" s="26">
        <v>2020003630029</v>
      </c>
      <c r="C96" s="27" t="s">
        <v>92</v>
      </c>
      <c r="D96" s="47">
        <v>168000000</v>
      </c>
      <c r="E96" s="52">
        <v>16900000</v>
      </c>
      <c r="F96" s="21">
        <f t="shared" si="23"/>
        <v>0.1005952380952381</v>
      </c>
      <c r="G96" s="53">
        <v>7200000</v>
      </c>
      <c r="H96" s="21">
        <f t="shared" si="24"/>
        <v>4.2857142857142858E-2</v>
      </c>
    </row>
    <row r="97" spans="1:8" ht="66" customHeight="1" x14ac:dyDescent="0.2">
      <c r="A97" s="23">
        <f t="shared" si="30"/>
        <v>73</v>
      </c>
      <c r="B97" s="26">
        <v>2020003630030</v>
      </c>
      <c r="C97" s="27" t="s">
        <v>93</v>
      </c>
      <c r="D97" s="47">
        <v>82000000</v>
      </c>
      <c r="E97" s="52">
        <v>2450000</v>
      </c>
      <c r="F97" s="21">
        <f t="shared" si="23"/>
        <v>2.9878048780487804E-2</v>
      </c>
      <c r="G97" s="53">
        <v>0</v>
      </c>
      <c r="H97" s="21">
        <f t="shared" si="24"/>
        <v>0</v>
      </c>
    </row>
    <row r="98" spans="1:8" ht="66" customHeight="1" thickBot="1" x14ac:dyDescent="0.25">
      <c r="A98" s="45">
        <f t="shared" si="30"/>
        <v>74</v>
      </c>
      <c r="B98" s="41">
        <v>2020003630088</v>
      </c>
      <c r="C98" s="46" t="s">
        <v>94</v>
      </c>
      <c r="D98" s="51">
        <v>125500000</v>
      </c>
      <c r="E98" s="54">
        <v>12200000</v>
      </c>
      <c r="F98" s="34">
        <f t="shared" si="23"/>
        <v>9.7211155378486055E-2</v>
      </c>
      <c r="G98" s="53">
        <v>3200000</v>
      </c>
      <c r="H98" s="34">
        <f t="shared" si="24"/>
        <v>2.5498007968127491E-2</v>
      </c>
    </row>
    <row r="99" spans="1:8" ht="30" customHeight="1" thickBot="1" x14ac:dyDescent="0.25">
      <c r="A99" s="113" t="s">
        <v>95</v>
      </c>
      <c r="B99" s="114"/>
      <c r="C99" s="115"/>
      <c r="D99" s="37">
        <f>D100</f>
        <v>3343243430</v>
      </c>
      <c r="E99" s="37">
        <f t="shared" ref="E99:G99" si="32">E100</f>
        <v>1018928000</v>
      </c>
      <c r="F99" s="9">
        <f t="shared" si="23"/>
        <v>0.30477230310447362</v>
      </c>
      <c r="G99" s="43">
        <f t="shared" si="32"/>
        <v>235130000</v>
      </c>
      <c r="H99" s="9">
        <f t="shared" si="24"/>
        <v>7.0329907146486195E-2</v>
      </c>
    </row>
    <row r="100" spans="1:8" ht="30" customHeight="1" x14ac:dyDescent="0.2">
      <c r="A100" s="48">
        <v>4</v>
      </c>
      <c r="B100" s="105" t="s">
        <v>46</v>
      </c>
      <c r="C100" s="105"/>
      <c r="D100" s="13">
        <f>SUM(D101:D104)</f>
        <v>3343243430</v>
      </c>
      <c r="E100" s="13">
        <f t="shared" ref="E100:G100" si="33">SUM(E101:E104)</f>
        <v>1018928000</v>
      </c>
      <c r="F100" s="14">
        <f t="shared" si="23"/>
        <v>0.30477230310447362</v>
      </c>
      <c r="G100" s="50">
        <f t="shared" si="33"/>
        <v>235130000</v>
      </c>
      <c r="H100" s="14">
        <f t="shared" si="24"/>
        <v>7.0329907146486195E-2</v>
      </c>
    </row>
    <row r="101" spans="1:8" ht="89.25" customHeight="1" x14ac:dyDescent="0.2">
      <c r="A101" s="16">
        <f>A98+1</f>
        <v>75</v>
      </c>
      <c r="B101" s="40">
        <v>2021003630005</v>
      </c>
      <c r="C101" s="55" t="s">
        <v>96</v>
      </c>
      <c r="D101" s="19">
        <v>410243430</v>
      </c>
      <c r="E101" s="20">
        <v>141693430</v>
      </c>
      <c r="F101" s="21">
        <f t="shared" si="23"/>
        <v>0.34538866350644543</v>
      </c>
      <c r="G101" s="22">
        <v>59700000</v>
      </c>
      <c r="H101" s="21">
        <f t="shared" si="24"/>
        <v>0.14552335426797694</v>
      </c>
    </row>
    <row r="102" spans="1:8" ht="66" customHeight="1" x14ac:dyDescent="0.2">
      <c r="A102" s="23">
        <f>A101+1</f>
        <v>76</v>
      </c>
      <c r="B102" s="26">
        <v>2020003630090</v>
      </c>
      <c r="C102" s="25" t="s">
        <v>97</v>
      </c>
      <c r="D102" s="19">
        <v>2043000000</v>
      </c>
      <c r="E102" s="20">
        <v>374290000</v>
      </c>
      <c r="F102" s="21">
        <f t="shared" si="23"/>
        <v>0.18320606950562898</v>
      </c>
      <c r="G102" s="22">
        <v>124180000</v>
      </c>
      <c r="H102" s="21">
        <f t="shared" si="24"/>
        <v>6.0783162016642196E-2</v>
      </c>
    </row>
    <row r="103" spans="1:8" ht="66" customHeight="1" x14ac:dyDescent="0.2">
      <c r="A103" s="45">
        <f>A102+1</f>
        <v>77</v>
      </c>
      <c r="B103" s="41">
        <v>2020003630031</v>
      </c>
      <c r="C103" s="46" t="s">
        <v>98</v>
      </c>
      <c r="D103" s="19">
        <v>490000000</v>
      </c>
      <c r="E103" s="20">
        <v>174381570</v>
      </c>
      <c r="F103" s="21">
        <f t="shared" si="23"/>
        <v>0.35588075510204081</v>
      </c>
      <c r="G103" s="35">
        <v>51250000</v>
      </c>
      <c r="H103" s="21">
        <f t="shared" si="24"/>
        <v>0.10459183673469388</v>
      </c>
    </row>
    <row r="104" spans="1:8" ht="66" customHeight="1" thickBot="1" x14ac:dyDescent="0.25">
      <c r="A104" s="45">
        <f>A103+1</f>
        <v>78</v>
      </c>
      <c r="B104" s="41">
        <v>2022003630012</v>
      </c>
      <c r="C104" s="31" t="s">
        <v>99</v>
      </c>
      <c r="D104" s="32">
        <v>400000000</v>
      </c>
      <c r="E104" s="33">
        <v>328563000</v>
      </c>
      <c r="F104" s="34">
        <f t="shared" si="23"/>
        <v>0.82140749999999996</v>
      </c>
      <c r="G104" s="56">
        <v>0</v>
      </c>
      <c r="H104" s="34">
        <f t="shared" si="24"/>
        <v>0</v>
      </c>
    </row>
    <row r="105" spans="1:8" ht="30" customHeight="1" thickBot="1" x14ac:dyDescent="0.25">
      <c r="A105" s="113" t="s">
        <v>100</v>
      </c>
      <c r="B105" s="114"/>
      <c r="C105" s="115"/>
      <c r="D105" s="37">
        <f>D106+D115</f>
        <v>213645814849.25</v>
      </c>
      <c r="E105" s="37">
        <f t="shared" ref="E105:G105" si="34">E106+E115</f>
        <v>58593949470.360001</v>
      </c>
      <c r="F105" s="9">
        <f t="shared" si="23"/>
        <v>0.27425741764098821</v>
      </c>
      <c r="G105" s="43">
        <f t="shared" si="34"/>
        <v>40947479903.300003</v>
      </c>
      <c r="H105" s="9">
        <f t="shared" si="24"/>
        <v>0.19166057585632013</v>
      </c>
    </row>
    <row r="106" spans="1:8" ht="26.25" customHeight="1" x14ac:dyDescent="0.2">
      <c r="A106" s="39">
        <v>1</v>
      </c>
      <c r="B106" s="116" t="s">
        <v>26</v>
      </c>
      <c r="C106" s="117"/>
      <c r="D106" s="12">
        <f>SUM(D107:D114)</f>
        <v>213613300171.25</v>
      </c>
      <c r="E106" s="13">
        <f t="shared" ref="E106:G106" si="35">SUM(E107:E114)</f>
        <v>58593949470.360001</v>
      </c>
      <c r="F106" s="14">
        <f t="shared" si="23"/>
        <v>0.27429916312975955</v>
      </c>
      <c r="G106" s="15">
        <f t="shared" si="35"/>
        <v>40947479903.300003</v>
      </c>
      <c r="H106" s="14">
        <f t="shared" si="24"/>
        <v>0.19168974904873964</v>
      </c>
    </row>
    <row r="107" spans="1:8" ht="66" customHeight="1" x14ac:dyDescent="0.2">
      <c r="A107" s="16">
        <f>A104+1</f>
        <v>79</v>
      </c>
      <c r="B107" s="40">
        <v>2020003630091</v>
      </c>
      <c r="C107" s="18" t="s">
        <v>101</v>
      </c>
      <c r="D107" s="47">
        <v>18115525834.200001</v>
      </c>
      <c r="E107" s="52">
        <v>12442271722.439999</v>
      </c>
      <c r="F107" s="21">
        <f t="shared" si="23"/>
        <v>0.68682917825937129</v>
      </c>
      <c r="G107" s="53">
        <v>181630000</v>
      </c>
      <c r="H107" s="21">
        <f t="shared" si="24"/>
        <v>1.0026206341584838E-2</v>
      </c>
    </row>
    <row r="108" spans="1:8" ht="66" customHeight="1" x14ac:dyDescent="0.2">
      <c r="A108" s="23">
        <f>A107+1</f>
        <v>80</v>
      </c>
      <c r="B108" s="26">
        <v>2020003630092</v>
      </c>
      <c r="C108" s="25" t="s">
        <v>102</v>
      </c>
      <c r="D108" s="47">
        <v>15000000</v>
      </c>
      <c r="E108" s="52">
        <v>9600000</v>
      </c>
      <c r="F108" s="21">
        <f t="shared" si="23"/>
        <v>0.64</v>
      </c>
      <c r="G108" s="53">
        <v>6400000</v>
      </c>
      <c r="H108" s="21">
        <f t="shared" si="24"/>
        <v>0.42666666666666669</v>
      </c>
    </row>
    <row r="109" spans="1:8" ht="66" customHeight="1" x14ac:dyDescent="0.2">
      <c r="A109" s="23">
        <f t="shared" ref="A109:A114" si="36">A108+1</f>
        <v>81</v>
      </c>
      <c r="B109" s="26">
        <v>2020003630093</v>
      </c>
      <c r="C109" s="25" t="s">
        <v>103</v>
      </c>
      <c r="D109" s="47">
        <v>169220489</v>
      </c>
      <c r="E109" s="52">
        <v>55972800</v>
      </c>
      <c r="F109" s="21">
        <f t="shared" si="23"/>
        <v>0.3307684567676672</v>
      </c>
      <c r="G109" s="53">
        <v>30772800</v>
      </c>
      <c r="H109" s="21">
        <f t="shared" si="24"/>
        <v>0.18185031955557107</v>
      </c>
    </row>
    <row r="110" spans="1:8" ht="66" customHeight="1" x14ac:dyDescent="0.2">
      <c r="A110" s="23">
        <f t="shared" si="36"/>
        <v>82</v>
      </c>
      <c r="B110" s="26">
        <v>2020003630016</v>
      </c>
      <c r="C110" s="25" t="s">
        <v>104</v>
      </c>
      <c r="D110" s="47">
        <v>194460244711.04999</v>
      </c>
      <c r="E110" s="52">
        <v>45551827143.700005</v>
      </c>
      <c r="F110" s="21">
        <f t="shared" si="23"/>
        <v>0.2342475049920143</v>
      </c>
      <c r="G110" s="53">
        <v>40655679494.300003</v>
      </c>
      <c r="H110" s="21">
        <f t="shared" si="24"/>
        <v>0.20906936301921555</v>
      </c>
    </row>
    <row r="111" spans="1:8" ht="66" customHeight="1" x14ac:dyDescent="0.2">
      <c r="A111" s="23">
        <f t="shared" si="36"/>
        <v>83</v>
      </c>
      <c r="B111" s="26">
        <v>2020003630094</v>
      </c>
      <c r="C111" s="25" t="s">
        <v>105</v>
      </c>
      <c r="D111" s="47">
        <v>626824680</v>
      </c>
      <c r="E111" s="52">
        <v>454880195.22000003</v>
      </c>
      <c r="F111" s="21">
        <f t="shared" si="23"/>
        <v>0.72568967006851104</v>
      </c>
      <c r="G111" s="53">
        <v>6400000</v>
      </c>
      <c r="H111" s="21">
        <f t="shared" si="24"/>
        <v>1.0210191468529925E-2</v>
      </c>
    </row>
    <row r="112" spans="1:8" ht="66" customHeight="1" x14ac:dyDescent="0.2">
      <c r="A112" s="23">
        <f t="shared" si="36"/>
        <v>84</v>
      </c>
      <c r="B112" s="26">
        <v>2020003630015</v>
      </c>
      <c r="C112" s="25" t="s">
        <v>106</v>
      </c>
      <c r="D112" s="47">
        <v>25000000</v>
      </c>
      <c r="E112" s="52">
        <v>0</v>
      </c>
      <c r="F112" s="21">
        <f t="shared" si="23"/>
        <v>0</v>
      </c>
      <c r="G112" s="53">
        <v>0</v>
      </c>
      <c r="H112" s="21">
        <f t="shared" si="24"/>
        <v>0</v>
      </c>
    </row>
    <row r="113" spans="1:8" ht="66" customHeight="1" x14ac:dyDescent="0.2">
      <c r="A113" s="23">
        <f t="shared" si="36"/>
        <v>85</v>
      </c>
      <c r="B113" s="26">
        <v>2020003630095</v>
      </c>
      <c r="C113" s="25" t="s">
        <v>107</v>
      </c>
      <c r="D113" s="47">
        <v>31484457</v>
      </c>
      <c r="E113" s="52">
        <v>19200000</v>
      </c>
      <c r="F113" s="21">
        <f t="shared" si="23"/>
        <v>0.60982471446148812</v>
      </c>
      <c r="G113" s="53">
        <v>6400000</v>
      </c>
      <c r="H113" s="21">
        <f t="shared" si="24"/>
        <v>0.20327490482049604</v>
      </c>
    </row>
    <row r="114" spans="1:8" ht="66" customHeight="1" x14ac:dyDescent="0.2">
      <c r="A114" s="23">
        <f t="shared" si="36"/>
        <v>86</v>
      </c>
      <c r="B114" s="26">
        <v>2020003630096</v>
      </c>
      <c r="C114" s="27" t="s">
        <v>108</v>
      </c>
      <c r="D114" s="47">
        <v>170000000</v>
      </c>
      <c r="E114" s="52">
        <v>60197609</v>
      </c>
      <c r="F114" s="21">
        <f t="shared" si="23"/>
        <v>0.3541035823529412</v>
      </c>
      <c r="G114" s="53">
        <v>60197609</v>
      </c>
      <c r="H114" s="21">
        <f t="shared" si="24"/>
        <v>0.3541035823529412</v>
      </c>
    </row>
    <row r="115" spans="1:8" ht="32.25" customHeight="1" x14ac:dyDescent="0.2">
      <c r="A115" s="48">
        <v>2</v>
      </c>
      <c r="B115" s="105" t="s">
        <v>34</v>
      </c>
      <c r="C115" s="105"/>
      <c r="D115" s="49">
        <f>D116</f>
        <v>32514678</v>
      </c>
      <c r="E115" s="49">
        <f t="shared" ref="E115:G115" si="37">E116</f>
        <v>0</v>
      </c>
      <c r="F115" s="21">
        <f t="shared" si="23"/>
        <v>0</v>
      </c>
      <c r="G115" s="50">
        <f t="shared" si="37"/>
        <v>0</v>
      </c>
      <c r="H115" s="21">
        <f t="shared" si="24"/>
        <v>0</v>
      </c>
    </row>
    <row r="116" spans="1:8" ht="66" customHeight="1" thickBot="1" x14ac:dyDescent="0.25">
      <c r="A116" s="45">
        <f>A114+1</f>
        <v>87</v>
      </c>
      <c r="B116" s="41">
        <v>2020003630097</v>
      </c>
      <c r="C116" s="42" t="s">
        <v>109</v>
      </c>
      <c r="D116" s="51">
        <v>32514678</v>
      </c>
      <c r="E116" s="54">
        <v>0</v>
      </c>
      <c r="F116" s="34">
        <f t="shared" si="23"/>
        <v>0</v>
      </c>
      <c r="G116" s="53">
        <v>0</v>
      </c>
      <c r="H116" s="34">
        <f t="shared" si="24"/>
        <v>0</v>
      </c>
    </row>
    <row r="117" spans="1:8" ht="30" customHeight="1" thickBot="1" x14ac:dyDescent="0.25">
      <c r="A117" s="106" t="s">
        <v>110</v>
      </c>
      <c r="B117" s="107"/>
      <c r="C117" s="108"/>
      <c r="D117" s="37">
        <f>D118+D137+D140</f>
        <v>7537461518.4300003</v>
      </c>
      <c r="E117" s="37">
        <f t="shared" ref="E117:G117" si="38">E118+E137+E140</f>
        <v>1710985106.4300001</v>
      </c>
      <c r="F117" s="9">
        <f t="shared" si="23"/>
        <v>0.22699752459716518</v>
      </c>
      <c r="G117" s="43">
        <f t="shared" si="38"/>
        <v>1241735106.4300001</v>
      </c>
      <c r="H117" s="9">
        <f t="shared" si="24"/>
        <v>0.16474181704195881</v>
      </c>
    </row>
    <row r="118" spans="1:8" ht="30" customHeight="1" x14ac:dyDescent="0.2">
      <c r="A118" s="39">
        <v>1</v>
      </c>
      <c r="B118" s="116" t="s">
        <v>26</v>
      </c>
      <c r="C118" s="117"/>
      <c r="D118" s="12">
        <f>SUM(D119:D136)</f>
        <v>7124488546.4300003</v>
      </c>
      <c r="E118" s="13">
        <f t="shared" ref="E118:G118" si="39">SUM(E119:E136)</f>
        <v>1559652134.4300001</v>
      </c>
      <c r="F118" s="14">
        <f t="shared" si="23"/>
        <v>0.21891425949607624</v>
      </c>
      <c r="G118" s="15">
        <f t="shared" si="39"/>
        <v>1177125106.4300001</v>
      </c>
      <c r="H118" s="14">
        <f t="shared" si="24"/>
        <v>0.16522240140590078</v>
      </c>
    </row>
    <row r="119" spans="1:8" ht="66" customHeight="1" x14ac:dyDescent="0.2">
      <c r="A119" s="16">
        <f>A116+1</f>
        <v>88</v>
      </c>
      <c r="B119" s="57">
        <v>2020003630011</v>
      </c>
      <c r="C119" s="58" t="s">
        <v>111</v>
      </c>
      <c r="D119" s="59">
        <v>130000000</v>
      </c>
      <c r="E119" s="52">
        <v>74100000</v>
      </c>
      <c r="F119" s="21">
        <f t="shared" si="23"/>
        <v>0.56999999999999995</v>
      </c>
      <c r="G119" s="53">
        <v>34350000</v>
      </c>
      <c r="H119" s="21">
        <f t="shared" si="24"/>
        <v>0.26423076923076921</v>
      </c>
    </row>
    <row r="120" spans="1:8" ht="66" customHeight="1" x14ac:dyDescent="0.2">
      <c r="A120" s="23">
        <f>A119+1</f>
        <v>89</v>
      </c>
      <c r="B120" s="60">
        <v>2020003630098</v>
      </c>
      <c r="C120" s="61" t="s">
        <v>112</v>
      </c>
      <c r="D120" s="59">
        <v>18900000</v>
      </c>
      <c r="E120" s="52">
        <v>9600000</v>
      </c>
      <c r="F120" s="21">
        <f t="shared" si="23"/>
        <v>0.50793650793650791</v>
      </c>
      <c r="G120" s="53">
        <v>3200000</v>
      </c>
      <c r="H120" s="21">
        <f t="shared" si="24"/>
        <v>0.1693121693121693</v>
      </c>
    </row>
    <row r="121" spans="1:8" ht="66" customHeight="1" x14ac:dyDescent="0.2">
      <c r="A121" s="23">
        <f t="shared" ref="A121:A145" si="40">A120+1</f>
        <v>90</v>
      </c>
      <c r="B121" s="60">
        <v>2020003630099</v>
      </c>
      <c r="C121" s="61" t="s">
        <v>113</v>
      </c>
      <c r="D121" s="59">
        <v>71600000</v>
      </c>
      <c r="E121" s="52">
        <v>28000000</v>
      </c>
      <c r="F121" s="21">
        <f t="shared" si="23"/>
        <v>0.39106145251396646</v>
      </c>
      <c r="G121" s="53">
        <v>12800000</v>
      </c>
      <c r="H121" s="21">
        <f t="shared" si="24"/>
        <v>0.1787709497206704</v>
      </c>
    </row>
    <row r="122" spans="1:8" ht="66" customHeight="1" x14ac:dyDescent="0.2">
      <c r="A122" s="23">
        <f t="shared" si="40"/>
        <v>91</v>
      </c>
      <c r="B122" s="60">
        <v>2020003630100</v>
      </c>
      <c r="C122" s="61" t="s">
        <v>114</v>
      </c>
      <c r="D122" s="59">
        <v>124800000</v>
      </c>
      <c r="E122" s="52">
        <v>67800000</v>
      </c>
      <c r="F122" s="21">
        <f t="shared" si="23"/>
        <v>0.54326923076923073</v>
      </c>
      <c r="G122" s="53">
        <v>22200000</v>
      </c>
      <c r="H122" s="21">
        <f t="shared" si="24"/>
        <v>0.17788461538461539</v>
      </c>
    </row>
    <row r="123" spans="1:8" ht="66" customHeight="1" x14ac:dyDescent="0.2">
      <c r="A123" s="23">
        <f t="shared" si="40"/>
        <v>92</v>
      </c>
      <c r="B123" s="60">
        <v>2020003630101</v>
      </c>
      <c r="C123" s="61" t="s">
        <v>115</v>
      </c>
      <c r="D123" s="59">
        <v>297700000</v>
      </c>
      <c r="E123" s="52">
        <v>103050000</v>
      </c>
      <c r="F123" s="21">
        <f t="shared" si="23"/>
        <v>0.34615384615384615</v>
      </c>
      <c r="G123" s="53">
        <v>30000000</v>
      </c>
      <c r="H123" s="21">
        <f t="shared" si="24"/>
        <v>0.10077258985555929</v>
      </c>
    </row>
    <row r="124" spans="1:8" ht="66" customHeight="1" x14ac:dyDescent="0.2">
      <c r="A124" s="23">
        <f t="shared" si="40"/>
        <v>93</v>
      </c>
      <c r="B124" s="60">
        <v>2020003630102</v>
      </c>
      <c r="C124" s="61" t="s">
        <v>116</v>
      </c>
      <c r="D124" s="59">
        <v>264000000</v>
      </c>
      <c r="E124" s="52">
        <v>78847028</v>
      </c>
      <c r="F124" s="21">
        <f t="shared" si="23"/>
        <v>0.29866298484848486</v>
      </c>
      <c r="G124" s="53">
        <v>29200000</v>
      </c>
      <c r="H124" s="21">
        <f t="shared" si="24"/>
        <v>0.11060606060606061</v>
      </c>
    </row>
    <row r="125" spans="1:8" ht="66" customHeight="1" x14ac:dyDescent="0.2">
      <c r="A125" s="23">
        <f t="shared" si="40"/>
        <v>94</v>
      </c>
      <c r="B125" s="60">
        <v>2021003630010</v>
      </c>
      <c r="C125" s="61" t="s">
        <v>117</v>
      </c>
      <c r="D125" s="59">
        <v>23400000</v>
      </c>
      <c r="E125" s="52">
        <v>12000000</v>
      </c>
      <c r="F125" s="21">
        <f t="shared" si="23"/>
        <v>0.51282051282051277</v>
      </c>
      <c r="G125" s="53">
        <v>3200000</v>
      </c>
      <c r="H125" s="21">
        <f t="shared" si="24"/>
        <v>0.13675213675213677</v>
      </c>
    </row>
    <row r="126" spans="1:8" ht="66" customHeight="1" x14ac:dyDescent="0.2">
      <c r="A126" s="23">
        <f t="shared" si="40"/>
        <v>95</v>
      </c>
      <c r="B126" s="60">
        <v>2020003630033</v>
      </c>
      <c r="C126" s="61" t="s">
        <v>118</v>
      </c>
      <c r="D126" s="59">
        <v>33000000</v>
      </c>
      <c r="E126" s="52">
        <v>13000000</v>
      </c>
      <c r="F126" s="21">
        <f t="shared" si="23"/>
        <v>0.39393939393939392</v>
      </c>
      <c r="G126" s="53">
        <v>9400000</v>
      </c>
      <c r="H126" s="21">
        <f t="shared" si="24"/>
        <v>0.28484848484848485</v>
      </c>
    </row>
    <row r="127" spans="1:8" ht="66" customHeight="1" x14ac:dyDescent="0.2">
      <c r="A127" s="23">
        <f t="shared" si="40"/>
        <v>96</v>
      </c>
      <c r="B127" s="60">
        <v>2020003630034</v>
      </c>
      <c r="C127" s="62" t="s">
        <v>119</v>
      </c>
      <c r="D127" s="59">
        <v>48100000</v>
      </c>
      <c r="E127" s="52">
        <v>20430000</v>
      </c>
      <c r="F127" s="21">
        <f t="shared" si="23"/>
        <v>0.42474012474012474</v>
      </c>
      <c r="G127" s="53">
        <v>9250000</v>
      </c>
      <c r="H127" s="21">
        <f t="shared" si="24"/>
        <v>0.19230769230769232</v>
      </c>
    </row>
    <row r="128" spans="1:8" ht="66" customHeight="1" x14ac:dyDescent="0.2">
      <c r="A128" s="23">
        <f t="shared" si="40"/>
        <v>97</v>
      </c>
      <c r="B128" s="60">
        <v>2020003630103</v>
      </c>
      <c r="C128" s="62" t="s">
        <v>120</v>
      </c>
      <c r="D128" s="59">
        <v>45500000</v>
      </c>
      <c r="E128" s="52">
        <v>19200000</v>
      </c>
      <c r="F128" s="21">
        <f t="shared" si="23"/>
        <v>0.42197802197802198</v>
      </c>
      <c r="G128" s="53">
        <v>9600000</v>
      </c>
      <c r="H128" s="21">
        <f t="shared" si="24"/>
        <v>0.21098901098901099</v>
      </c>
    </row>
    <row r="129" spans="1:8" ht="66" customHeight="1" x14ac:dyDescent="0.2">
      <c r="A129" s="23">
        <f t="shared" si="40"/>
        <v>98</v>
      </c>
      <c r="B129" s="60">
        <v>2020003630104</v>
      </c>
      <c r="C129" s="62" t="s">
        <v>121</v>
      </c>
      <c r="D129" s="59">
        <v>41600000</v>
      </c>
      <c r="E129" s="52">
        <v>14400000</v>
      </c>
      <c r="F129" s="21">
        <f t="shared" si="23"/>
        <v>0.34615384615384615</v>
      </c>
      <c r="G129" s="53">
        <v>6400000</v>
      </c>
      <c r="H129" s="21">
        <f t="shared" si="24"/>
        <v>0.15384615384615385</v>
      </c>
    </row>
    <row r="130" spans="1:8" ht="66" customHeight="1" x14ac:dyDescent="0.2">
      <c r="A130" s="23">
        <f t="shared" si="40"/>
        <v>99</v>
      </c>
      <c r="B130" s="60">
        <v>2020003630105</v>
      </c>
      <c r="C130" s="62" t="s">
        <v>122</v>
      </c>
      <c r="D130" s="59">
        <v>37700000</v>
      </c>
      <c r="E130" s="52">
        <v>4800000</v>
      </c>
      <c r="F130" s="21">
        <f t="shared" si="23"/>
        <v>0.1273209549071618</v>
      </c>
      <c r="G130" s="53">
        <v>0</v>
      </c>
      <c r="H130" s="21">
        <f t="shared" si="24"/>
        <v>0</v>
      </c>
    </row>
    <row r="131" spans="1:8" ht="66" customHeight="1" x14ac:dyDescent="0.2">
      <c r="A131" s="23">
        <f t="shared" si="40"/>
        <v>100</v>
      </c>
      <c r="B131" s="60">
        <v>2020003630106</v>
      </c>
      <c r="C131" s="62" t="s">
        <v>123</v>
      </c>
      <c r="D131" s="59">
        <v>39000000</v>
      </c>
      <c r="E131" s="52">
        <v>15100000</v>
      </c>
      <c r="F131" s="21">
        <f t="shared" si="23"/>
        <v>0.38717948717948719</v>
      </c>
      <c r="G131" s="53">
        <v>7400000</v>
      </c>
      <c r="H131" s="21">
        <f t="shared" si="24"/>
        <v>0.18974358974358974</v>
      </c>
    </row>
    <row r="132" spans="1:8" ht="66" customHeight="1" x14ac:dyDescent="0.2">
      <c r="A132" s="23">
        <f t="shared" si="40"/>
        <v>101</v>
      </c>
      <c r="B132" s="60">
        <v>2020003630036</v>
      </c>
      <c r="C132" s="61" t="s">
        <v>124</v>
      </c>
      <c r="D132" s="59">
        <v>95000000</v>
      </c>
      <c r="E132" s="52">
        <v>0</v>
      </c>
      <c r="F132" s="21">
        <f t="shared" ref="F132:F196" si="41">E132/D132</f>
        <v>0</v>
      </c>
      <c r="G132" s="53">
        <v>0</v>
      </c>
      <c r="H132" s="21">
        <f t="shared" ref="H132:H196" si="42">G132/D132</f>
        <v>0</v>
      </c>
    </row>
    <row r="133" spans="1:8" ht="66" customHeight="1" x14ac:dyDescent="0.2">
      <c r="A133" s="23">
        <f t="shared" si="40"/>
        <v>102</v>
      </c>
      <c r="B133" s="60">
        <v>2020003630037</v>
      </c>
      <c r="C133" s="61" t="s">
        <v>125</v>
      </c>
      <c r="D133" s="59">
        <v>40000000</v>
      </c>
      <c r="E133" s="52">
        <v>9600000</v>
      </c>
      <c r="F133" s="21">
        <f t="shared" si="41"/>
        <v>0.24</v>
      </c>
      <c r="G133" s="53">
        <v>3200000</v>
      </c>
      <c r="H133" s="21">
        <f t="shared" si="42"/>
        <v>0.08</v>
      </c>
    </row>
    <row r="134" spans="1:8" ht="66" customHeight="1" x14ac:dyDescent="0.2">
      <c r="A134" s="23">
        <f t="shared" si="40"/>
        <v>103</v>
      </c>
      <c r="B134" s="60">
        <v>2020003630035</v>
      </c>
      <c r="C134" s="62" t="s">
        <v>126</v>
      </c>
      <c r="D134" s="59">
        <v>209300000</v>
      </c>
      <c r="E134" s="52">
        <v>63000000</v>
      </c>
      <c r="F134" s="21">
        <f t="shared" si="41"/>
        <v>0.30100334448160537</v>
      </c>
      <c r="G134" s="53">
        <v>25600000</v>
      </c>
      <c r="H134" s="21">
        <f t="shared" si="42"/>
        <v>0.12231247013855709</v>
      </c>
    </row>
    <row r="135" spans="1:8" ht="66" customHeight="1" x14ac:dyDescent="0.2">
      <c r="A135" s="23">
        <f t="shared" si="40"/>
        <v>104</v>
      </c>
      <c r="B135" s="60">
        <v>2020003630012</v>
      </c>
      <c r="C135" s="61" t="s">
        <v>127</v>
      </c>
      <c r="D135" s="59">
        <v>122000000</v>
      </c>
      <c r="E135" s="52">
        <v>18600000</v>
      </c>
      <c r="F135" s="21">
        <f t="shared" si="41"/>
        <v>0.15245901639344261</v>
      </c>
      <c r="G135" s="53">
        <v>7400000</v>
      </c>
      <c r="H135" s="21">
        <f t="shared" si="42"/>
        <v>6.0655737704918035E-2</v>
      </c>
    </row>
    <row r="136" spans="1:8" ht="66" customHeight="1" x14ac:dyDescent="0.2">
      <c r="A136" s="23">
        <f t="shared" si="40"/>
        <v>105</v>
      </c>
      <c r="B136" s="60">
        <v>2020003630109</v>
      </c>
      <c r="C136" s="61" t="s">
        <v>128</v>
      </c>
      <c r="D136" s="59">
        <v>5482888546.4300003</v>
      </c>
      <c r="E136" s="52">
        <v>1008125106.4300001</v>
      </c>
      <c r="F136" s="21">
        <f t="shared" si="41"/>
        <v>0.18386751762196718</v>
      </c>
      <c r="G136" s="53">
        <v>963925106.43000007</v>
      </c>
      <c r="H136" s="21">
        <f t="shared" si="42"/>
        <v>0.17580607343507423</v>
      </c>
    </row>
    <row r="137" spans="1:8" ht="25.5" customHeight="1" x14ac:dyDescent="0.2">
      <c r="A137" s="48">
        <v>2</v>
      </c>
      <c r="B137" s="105" t="s">
        <v>34</v>
      </c>
      <c r="C137" s="105"/>
      <c r="D137" s="49">
        <f>SUM(D138:D139)</f>
        <v>38400000</v>
      </c>
      <c r="E137" s="49">
        <f t="shared" ref="E137:G137" si="43">SUM(E138:E139)</f>
        <v>18200000</v>
      </c>
      <c r="F137" s="21">
        <f t="shared" si="41"/>
        <v>0.47395833333333331</v>
      </c>
      <c r="G137" s="50">
        <f t="shared" si="43"/>
        <v>10400000</v>
      </c>
      <c r="H137" s="21">
        <f t="shared" si="42"/>
        <v>0.27083333333333331</v>
      </c>
    </row>
    <row r="138" spans="1:8" ht="66" customHeight="1" x14ac:dyDescent="0.2">
      <c r="A138" s="23">
        <f>A136+1</f>
        <v>106</v>
      </c>
      <c r="B138" s="60">
        <v>2020003630113</v>
      </c>
      <c r="C138" s="61" t="s">
        <v>129</v>
      </c>
      <c r="D138" s="63">
        <v>23400000</v>
      </c>
      <c r="E138" s="20">
        <v>10400000</v>
      </c>
      <c r="F138" s="21">
        <f t="shared" si="41"/>
        <v>0.44444444444444442</v>
      </c>
      <c r="G138" s="22">
        <v>7200000</v>
      </c>
      <c r="H138" s="21">
        <f t="shared" si="42"/>
        <v>0.30769230769230771</v>
      </c>
    </row>
    <row r="139" spans="1:8" ht="66" customHeight="1" x14ac:dyDescent="0.2">
      <c r="A139" s="23">
        <f t="shared" si="40"/>
        <v>107</v>
      </c>
      <c r="B139" s="60">
        <v>2020003630114</v>
      </c>
      <c r="C139" s="61" t="s">
        <v>130</v>
      </c>
      <c r="D139" s="63">
        <v>15000000</v>
      </c>
      <c r="E139" s="20">
        <v>7800000</v>
      </c>
      <c r="F139" s="21">
        <f t="shared" si="41"/>
        <v>0.52</v>
      </c>
      <c r="G139" s="22">
        <v>3200000</v>
      </c>
      <c r="H139" s="21">
        <f t="shared" si="42"/>
        <v>0.21333333333333335</v>
      </c>
    </row>
    <row r="140" spans="1:8" ht="25.5" customHeight="1" x14ac:dyDescent="0.2">
      <c r="A140" s="48">
        <v>4</v>
      </c>
      <c r="B140" s="105" t="s">
        <v>46</v>
      </c>
      <c r="C140" s="105"/>
      <c r="D140" s="49">
        <f>SUM(D141:D145)</f>
        <v>374572972</v>
      </c>
      <c r="E140" s="49">
        <f t="shared" ref="E140:G140" si="44">SUM(E141:E145)</f>
        <v>133132972</v>
      </c>
      <c r="F140" s="21">
        <f t="shared" si="41"/>
        <v>0.35542599694032384</v>
      </c>
      <c r="G140" s="50">
        <f t="shared" si="44"/>
        <v>54210000</v>
      </c>
      <c r="H140" s="21">
        <f t="shared" si="42"/>
        <v>0.14472480411640593</v>
      </c>
    </row>
    <row r="141" spans="1:8" ht="66" customHeight="1" x14ac:dyDescent="0.2">
      <c r="A141" s="23">
        <f>A139+1</f>
        <v>108</v>
      </c>
      <c r="B141" s="60">
        <v>2020003630115</v>
      </c>
      <c r="C141" s="61" t="s">
        <v>131</v>
      </c>
      <c r="D141" s="63">
        <v>15000000</v>
      </c>
      <c r="E141" s="20">
        <v>0</v>
      </c>
      <c r="F141" s="21">
        <f t="shared" si="41"/>
        <v>0</v>
      </c>
      <c r="G141" s="22">
        <v>0</v>
      </c>
      <c r="H141" s="21">
        <f t="shared" si="42"/>
        <v>0</v>
      </c>
    </row>
    <row r="142" spans="1:8" ht="66" customHeight="1" x14ac:dyDescent="0.2">
      <c r="A142" s="23">
        <f t="shared" si="40"/>
        <v>109</v>
      </c>
      <c r="B142" s="60">
        <v>2021003630008</v>
      </c>
      <c r="C142" s="62" t="s">
        <v>132</v>
      </c>
      <c r="D142" s="63">
        <v>104000000</v>
      </c>
      <c r="E142" s="20">
        <v>53106757</v>
      </c>
      <c r="F142" s="21">
        <f t="shared" si="41"/>
        <v>0.51064189423076922</v>
      </c>
      <c r="G142" s="22">
        <v>5656757</v>
      </c>
      <c r="H142" s="21">
        <f t="shared" si="42"/>
        <v>5.4391894230769233E-2</v>
      </c>
    </row>
    <row r="143" spans="1:8" ht="66" customHeight="1" x14ac:dyDescent="0.2">
      <c r="A143" s="23">
        <f t="shared" si="40"/>
        <v>110</v>
      </c>
      <c r="B143" s="60">
        <v>2021003630007</v>
      </c>
      <c r="C143" s="62" t="s">
        <v>133</v>
      </c>
      <c r="D143" s="63">
        <v>101400000</v>
      </c>
      <c r="E143" s="20">
        <v>39500000</v>
      </c>
      <c r="F143" s="21">
        <f t="shared" si="41"/>
        <v>0.38954635108481261</v>
      </c>
      <c r="G143" s="22">
        <v>16100000</v>
      </c>
      <c r="H143" s="21">
        <f t="shared" si="42"/>
        <v>0.15877712031558186</v>
      </c>
    </row>
    <row r="144" spans="1:8" ht="66" customHeight="1" x14ac:dyDescent="0.2">
      <c r="A144" s="23">
        <f t="shared" si="40"/>
        <v>111</v>
      </c>
      <c r="B144" s="60">
        <v>2020003630111</v>
      </c>
      <c r="C144" s="62" t="s">
        <v>134</v>
      </c>
      <c r="D144" s="63">
        <v>39172972</v>
      </c>
      <c r="E144" s="20">
        <v>23766215</v>
      </c>
      <c r="F144" s="21">
        <f t="shared" si="41"/>
        <v>0.60669930787993309</v>
      </c>
      <c r="G144" s="22">
        <v>15693243</v>
      </c>
      <c r="H144" s="21">
        <f t="shared" si="42"/>
        <v>0.40061405093287278</v>
      </c>
    </row>
    <row r="145" spans="1:8" ht="66" customHeight="1" thickBot="1" x14ac:dyDescent="0.25">
      <c r="A145" s="45">
        <f t="shared" si="40"/>
        <v>112</v>
      </c>
      <c r="B145" s="64">
        <v>2020003630112</v>
      </c>
      <c r="C145" s="65" t="s">
        <v>135</v>
      </c>
      <c r="D145" s="66">
        <v>115000000</v>
      </c>
      <c r="E145" s="33">
        <v>16760000</v>
      </c>
      <c r="F145" s="34">
        <f t="shared" si="41"/>
        <v>0.14573913043478262</v>
      </c>
      <c r="G145" s="22">
        <v>16760000</v>
      </c>
      <c r="H145" s="34">
        <f t="shared" si="42"/>
        <v>0.14573913043478262</v>
      </c>
    </row>
    <row r="146" spans="1:8" ht="30" customHeight="1" thickBot="1" x14ac:dyDescent="0.25">
      <c r="A146" s="106" t="s">
        <v>136</v>
      </c>
      <c r="B146" s="107"/>
      <c r="C146" s="108"/>
      <c r="D146" s="37">
        <f>SUM(D148:D170)</f>
        <v>53313292857.790001</v>
      </c>
      <c r="E146" s="37">
        <f t="shared" ref="E146:G146" si="45">SUM(E148:E170)</f>
        <v>39176601827.099998</v>
      </c>
      <c r="F146" s="9">
        <f t="shared" si="41"/>
        <v>0.73483740596554836</v>
      </c>
      <c r="G146" s="43">
        <f t="shared" si="45"/>
        <v>8534465634.1400003</v>
      </c>
      <c r="H146" s="9">
        <f t="shared" si="42"/>
        <v>0.16008138264701027</v>
      </c>
    </row>
    <row r="147" spans="1:8" ht="24" customHeight="1" x14ac:dyDescent="0.2">
      <c r="A147" s="39">
        <v>1</v>
      </c>
      <c r="B147" s="116" t="s">
        <v>26</v>
      </c>
      <c r="C147" s="117"/>
      <c r="D147" s="12">
        <f>SUM(D148:D170)</f>
        <v>53313292857.790001</v>
      </c>
      <c r="E147" s="13">
        <f t="shared" ref="E147:G147" si="46">SUM(E148:E170)</f>
        <v>39176601827.099998</v>
      </c>
      <c r="F147" s="14">
        <f t="shared" si="41"/>
        <v>0.73483740596554836</v>
      </c>
      <c r="G147" s="15">
        <f t="shared" si="46"/>
        <v>8534465634.1400003</v>
      </c>
      <c r="H147" s="14">
        <f t="shared" si="42"/>
        <v>0.16008138264701027</v>
      </c>
    </row>
    <row r="148" spans="1:8" ht="66" customHeight="1" x14ac:dyDescent="0.2">
      <c r="A148" s="16">
        <f>A145+1</f>
        <v>113</v>
      </c>
      <c r="B148" s="57">
        <v>2020003630116</v>
      </c>
      <c r="C148" s="67" t="s">
        <v>137</v>
      </c>
      <c r="D148" s="63">
        <v>1701455776.6500001</v>
      </c>
      <c r="E148" s="20">
        <v>318112018</v>
      </c>
      <c r="F148" s="21">
        <f t="shared" si="41"/>
        <v>0.18696461134378198</v>
      </c>
      <c r="G148" s="22">
        <v>90437629</v>
      </c>
      <c r="H148" s="21">
        <f t="shared" si="42"/>
        <v>5.315308822076048E-2</v>
      </c>
    </row>
    <row r="149" spans="1:8" ht="66" customHeight="1" x14ac:dyDescent="0.2">
      <c r="A149" s="23">
        <f>A148+1</f>
        <v>114</v>
      </c>
      <c r="B149" s="60">
        <v>2020003630117</v>
      </c>
      <c r="C149" s="61" t="s">
        <v>138</v>
      </c>
      <c r="D149" s="63">
        <v>210000000</v>
      </c>
      <c r="E149" s="20">
        <v>94462665</v>
      </c>
      <c r="F149" s="21">
        <f t="shared" si="41"/>
        <v>0.44982221428571428</v>
      </c>
      <c r="G149" s="22">
        <v>31300000</v>
      </c>
      <c r="H149" s="21">
        <f t="shared" si="42"/>
        <v>0.14904761904761904</v>
      </c>
    </row>
    <row r="150" spans="1:8" ht="66" customHeight="1" x14ac:dyDescent="0.2">
      <c r="A150" s="23">
        <f t="shared" ref="A150:A170" si="47">A149+1</f>
        <v>115</v>
      </c>
      <c r="B150" s="60">
        <v>2020003630118</v>
      </c>
      <c r="C150" s="61" t="s">
        <v>139</v>
      </c>
      <c r="D150" s="63">
        <v>1219356161</v>
      </c>
      <c r="E150" s="20">
        <v>441207372</v>
      </c>
      <c r="F150" s="21">
        <f t="shared" si="41"/>
        <v>0.36183634126895597</v>
      </c>
      <c r="G150" s="22">
        <v>64850000</v>
      </c>
      <c r="H150" s="21">
        <f t="shared" si="42"/>
        <v>5.3183804760387809E-2</v>
      </c>
    </row>
    <row r="151" spans="1:8" ht="66" customHeight="1" x14ac:dyDescent="0.2">
      <c r="A151" s="23">
        <f t="shared" si="47"/>
        <v>116</v>
      </c>
      <c r="B151" s="60">
        <v>2020003630119</v>
      </c>
      <c r="C151" s="61" t="s">
        <v>140</v>
      </c>
      <c r="D151" s="63">
        <v>135772557</v>
      </c>
      <c r="E151" s="20">
        <v>41441266</v>
      </c>
      <c r="F151" s="21">
        <f t="shared" si="41"/>
        <v>0.30522564291103393</v>
      </c>
      <c r="G151" s="22">
        <v>14186000</v>
      </c>
      <c r="H151" s="21">
        <f t="shared" si="42"/>
        <v>0.10448355922176526</v>
      </c>
    </row>
    <row r="152" spans="1:8" ht="66" customHeight="1" x14ac:dyDescent="0.2">
      <c r="A152" s="23">
        <f t="shared" si="47"/>
        <v>117</v>
      </c>
      <c r="B152" s="60">
        <v>2020003630120</v>
      </c>
      <c r="C152" s="61" t="s">
        <v>141</v>
      </c>
      <c r="D152" s="63">
        <v>141585478</v>
      </c>
      <c r="E152" s="20">
        <v>52200000</v>
      </c>
      <c r="F152" s="21">
        <f t="shared" si="41"/>
        <v>0.36868187851864298</v>
      </c>
      <c r="G152" s="22">
        <v>29300000</v>
      </c>
      <c r="H152" s="21">
        <f t="shared" si="42"/>
        <v>0.20694212721448735</v>
      </c>
    </row>
    <row r="153" spans="1:8" ht="66" customHeight="1" x14ac:dyDescent="0.2">
      <c r="A153" s="23">
        <f t="shared" si="47"/>
        <v>118</v>
      </c>
      <c r="B153" s="60">
        <v>2020003630121</v>
      </c>
      <c r="C153" s="61" t="s">
        <v>142</v>
      </c>
      <c r="D153" s="63">
        <v>159135000</v>
      </c>
      <c r="E153" s="20">
        <v>76573333</v>
      </c>
      <c r="F153" s="21">
        <f t="shared" si="41"/>
        <v>0.48118473623024477</v>
      </c>
      <c r="G153" s="22">
        <v>40400000</v>
      </c>
      <c r="H153" s="21">
        <f t="shared" si="42"/>
        <v>0.25387249819335783</v>
      </c>
    </row>
    <row r="154" spans="1:8" ht="66" customHeight="1" x14ac:dyDescent="0.2">
      <c r="A154" s="23">
        <f t="shared" si="47"/>
        <v>119</v>
      </c>
      <c r="B154" s="60">
        <v>2020003630122</v>
      </c>
      <c r="C154" s="61" t="s">
        <v>143</v>
      </c>
      <c r="D154" s="63">
        <v>150891929</v>
      </c>
      <c r="E154" s="20">
        <v>72808331</v>
      </c>
      <c r="F154" s="21">
        <f t="shared" si="41"/>
        <v>0.48251971780412456</v>
      </c>
      <c r="G154" s="22">
        <v>19450000</v>
      </c>
      <c r="H154" s="21">
        <f t="shared" si="42"/>
        <v>0.12890020114992368</v>
      </c>
    </row>
    <row r="155" spans="1:8" ht="66" customHeight="1" x14ac:dyDescent="0.2">
      <c r="A155" s="23">
        <f t="shared" si="47"/>
        <v>120</v>
      </c>
      <c r="B155" s="60">
        <v>2020003630123</v>
      </c>
      <c r="C155" s="61" t="s">
        <v>144</v>
      </c>
      <c r="D155" s="63">
        <v>285000000</v>
      </c>
      <c r="E155" s="20">
        <v>62346666</v>
      </c>
      <c r="F155" s="21">
        <f t="shared" si="41"/>
        <v>0.21876023157894736</v>
      </c>
      <c r="G155" s="22">
        <v>16800000</v>
      </c>
      <c r="H155" s="21">
        <f t="shared" si="42"/>
        <v>5.894736842105263E-2</v>
      </c>
    </row>
    <row r="156" spans="1:8" ht="66" customHeight="1" x14ac:dyDescent="0.2">
      <c r="A156" s="23">
        <f t="shared" si="47"/>
        <v>121</v>
      </c>
      <c r="B156" s="60">
        <v>2020003630124</v>
      </c>
      <c r="C156" s="61" t="s">
        <v>145</v>
      </c>
      <c r="D156" s="63">
        <v>200000000</v>
      </c>
      <c r="E156" s="20">
        <v>87279997</v>
      </c>
      <c r="F156" s="21">
        <f t="shared" si="41"/>
        <v>0.43639998499999999</v>
      </c>
      <c r="G156" s="22">
        <v>19200000</v>
      </c>
      <c r="H156" s="21">
        <f t="shared" si="42"/>
        <v>9.6000000000000002E-2</v>
      </c>
    </row>
    <row r="157" spans="1:8" ht="66" customHeight="1" x14ac:dyDescent="0.2">
      <c r="A157" s="23">
        <f t="shared" si="47"/>
        <v>122</v>
      </c>
      <c r="B157" s="60">
        <v>2020003630125</v>
      </c>
      <c r="C157" s="61" t="s">
        <v>146</v>
      </c>
      <c r="D157" s="63">
        <v>207413133</v>
      </c>
      <c r="E157" s="20">
        <v>74653000</v>
      </c>
      <c r="F157" s="21">
        <f t="shared" si="41"/>
        <v>0.35992417124329346</v>
      </c>
      <c r="G157" s="22">
        <v>31300000</v>
      </c>
      <c r="H157" s="21">
        <f t="shared" si="42"/>
        <v>0.15090654842960211</v>
      </c>
    </row>
    <row r="158" spans="1:8" ht="66" customHeight="1" x14ac:dyDescent="0.2">
      <c r="A158" s="23">
        <f t="shared" si="47"/>
        <v>123</v>
      </c>
      <c r="B158" s="60">
        <v>2020003630126</v>
      </c>
      <c r="C158" s="61" t="s">
        <v>147</v>
      </c>
      <c r="D158" s="63">
        <v>150000000</v>
      </c>
      <c r="E158" s="20">
        <v>75236666</v>
      </c>
      <c r="F158" s="21">
        <f t="shared" si="41"/>
        <v>0.50157777333333331</v>
      </c>
      <c r="G158" s="22">
        <v>27500000</v>
      </c>
      <c r="H158" s="21">
        <f t="shared" si="42"/>
        <v>0.18333333333333332</v>
      </c>
    </row>
    <row r="159" spans="1:8" ht="66" customHeight="1" x14ac:dyDescent="0.2">
      <c r="A159" s="23">
        <f t="shared" si="47"/>
        <v>124</v>
      </c>
      <c r="B159" s="60">
        <v>2020003630127</v>
      </c>
      <c r="C159" s="61" t="s">
        <v>148</v>
      </c>
      <c r="D159" s="63">
        <v>255000000</v>
      </c>
      <c r="E159" s="20">
        <v>54010000</v>
      </c>
      <c r="F159" s="21">
        <f t="shared" si="41"/>
        <v>0.21180392156862746</v>
      </c>
      <c r="G159" s="22">
        <v>15900000</v>
      </c>
      <c r="H159" s="21">
        <f t="shared" si="42"/>
        <v>6.235294117647059E-2</v>
      </c>
    </row>
    <row r="160" spans="1:8" ht="66" customHeight="1" x14ac:dyDescent="0.2">
      <c r="A160" s="23">
        <f t="shared" si="47"/>
        <v>125</v>
      </c>
      <c r="B160" s="60">
        <v>2020003630128</v>
      </c>
      <c r="C160" s="61" t="s">
        <v>149</v>
      </c>
      <c r="D160" s="63">
        <v>506380734</v>
      </c>
      <c r="E160" s="20">
        <v>118768840</v>
      </c>
      <c r="F160" s="21">
        <f t="shared" si="41"/>
        <v>0.23454454726549687</v>
      </c>
      <c r="G160" s="22">
        <v>100652174</v>
      </c>
      <c r="H160" s="21">
        <f t="shared" si="42"/>
        <v>0.19876777934446455</v>
      </c>
    </row>
    <row r="161" spans="1:8" ht="66" customHeight="1" x14ac:dyDescent="0.2">
      <c r="A161" s="23">
        <f t="shared" si="47"/>
        <v>126</v>
      </c>
      <c r="B161" s="60">
        <v>2020003630129</v>
      </c>
      <c r="C161" s="61" t="s">
        <v>150</v>
      </c>
      <c r="D161" s="63">
        <v>318995934.28999996</v>
      </c>
      <c r="E161" s="20">
        <v>43356667</v>
      </c>
      <c r="F161" s="21">
        <f t="shared" si="41"/>
        <v>0.13591604888789696</v>
      </c>
      <c r="G161" s="22">
        <v>11700000</v>
      </c>
      <c r="H161" s="21">
        <f t="shared" si="42"/>
        <v>3.6677583449585605E-2</v>
      </c>
    </row>
    <row r="162" spans="1:8" ht="66" customHeight="1" x14ac:dyDescent="0.2">
      <c r="A162" s="23">
        <f t="shared" si="47"/>
        <v>127</v>
      </c>
      <c r="B162" s="60">
        <v>2020003630130</v>
      </c>
      <c r="C162" s="61" t="s">
        <v>151</v>
      </c>
      <c r="D162" s="63">
        <v>50000000</v>
      </c>
      <c r="E162" s="20">
        <v>0</v>
      </c>
      <c r="F162" s="21">
        <f t="shared" si="41"/>
        <v>0</v>
      </c>
      <c r="G162" s="22">
        <v>0</v>
      </c>
      <c r="H162" s="21">
        <f t="shared" si="42"/>
        <v>0</v>
      </c>
    </row>
    <row r="163" spans="1:8" ht="66" customHeight="1" x14ac:dyDescent="0.2">
      <c r="A163" s="23">
        <f t="shared" si="47"/>
        <v>128</v>
      </c>
      <c r="B163" s="60">
        <v>2020003630131</v>
      </c>
      <c r="C163" s="61" t="s">
        <v>152</v>
      </c>
      <c r="D163" s="63">
        <v>37500000</v>
      </c>
      <c r="E163" s="20">
        <v>8533333</v>
      </c>
      <c r="F163" s="21">
        <f t="shared" si="41"/>
        <v>0.22755554666666666</v>
      </c>
      <c r="G163" s="22">
        <v>0</v>
      </c>
      <c r="H163" s="21">
        <f t="shared" si="42"/>
        <v>0</v>
      </c>
    </row>
    <row r="164" spans="1:8" ht="66" customHeight="1" x14ac:dyDescent="0.2">
      <c r="A164" s="23">
        <f t="shared" si="47"/>
        <v>129</v>
      </c>
      <c r="B164" s="60">
        <v>2020003630132</v>
      </c>
      <c r="C164" s="61" t="s">
        <v>153</v>
      </c>
      <c r="D164" s="63">
        <v>85000000</v>
      </c>
      <c r="E164" s="20">
        <v>34386666</v>
      </c>
      <c r="F164" s="21">
        <f t="shared" si="41"/>
        <v>0.40454901176470587</v>
      </c>
      <c r="G164" s="22">
        <v>12050000</v>
      </c>
      <c r="H164" s="21">
        <f t="shared" si="42"/>
        <v>0.14176470588235293</v>
      </c>
    </row>
    <row r="165" spans="1:8" ht="66" customHeight="1" x14ac:dyDescent="0.2">
      <c r="A165" s="23">
        <f t="shared" si="47"/>
        <v>130</v>
      </c>
      <c r="B165" s="60">
        <v>2020003630133</v>
      </c>
      <c r="C165" s="61" t="s">
        <v>154</v>
      </c>
      <c r="D165" s="63">
        <v>600000000</v>
      </c>
      <c r="E165" s="20">
        <v>143369997</v>
      </c>
      <c r="F165" s="21">
        <f t="shared" si="41"/>
        <v>0.238949995</v>
      </c>
      <c r="G165" s="22">
        <v>51400000</v>
      </c>
      <c r="H165" s="21">
        <f t="shared" si="42"/>
        <v>8.5666666666666669E-2</v>
      </c>
    </row>
    <row r="166" spans="1:8" ht="66" customHeight="1" x14ac:dyDescent="0.2">
      <c r="A166" s="23">
        <f t="shared" si="47"/>
        <v>131</v>
      </c>
      <c r="B166" s="60">
        <v>2020003630134</v>
      </c>
      <c r="C166" s="61" t="s">
        <v>155</v>
      </c>
      <c r="D166" s="63">
        <v>300000000</v>
      </c>
      <c r="E166" s="20">
        <v>90588000</v>
      </c>
      <c r="F166" s="21">
        <f t="shared" si="41"/>
        <v>0.30196000000000001</v>
      </c>
      <c r="G166" s="22">
        <v>37828000</v>
      </c>
      <c r="H166" s="21">
        <f t="shared" si="42"/>
        <v>0.12609333333333334</v>
      </c>
    </row>
    <row r="167" spans="1:8" ht="66" customHeight="1" x14ac:dyDescent="0.2">
      <c r="A167" s="23">
        <f t="shared" si="47"/>
        <v>132</v>
      </c>
      <c r="B167" s="60">
        <v>2020003630135</v>
      </c>
      <c r="C167" s="61" t="s">
        <v>156</v>
      </c>
      <c r="D167" s="63">
        <v>1830478796</v>
      </c>
      <c r="E167" s="20">
        <v>90619997</v>
      </c>
      <c r="F167" s="21">
        <f t="shared" si="41"/>
        <v>4.950617138970672E-2</v>
      </c>
      <c r="G167" s="22">
        <v>23450000</v>
      </c>
      <c r="H167" s="21">
        <f t="shared" si="42"/>
        <v>1.2810855854349924E-2</v>
      </c>
    </row>
    <row r="168" spans="1:8" ht="66" customHeight="1" x14ac:dyDescent="0.2">
      <c r="A168" s="23">
        <f t="shared" si="47"/>
        <v>133</v>
      </c>
      <c r="B168" s="60">
        <v>2020003630136</v>
      </c>
      <c r="C168" s="61" t="s">
        <v>157</v>
      </c>
      <c r="D168" s="63">
        <v>35074003113.879997</v>
      </c>
      <c r="E168" s="20">
        <v>35074003113</v>
      </c>
      <c r="F168" s="21">
        <f t="shared" si="41"/>
        <v>0.99999999997491029</v>
      </c>
      <c r="G168" s="22">
        <v>7878161831.1400003</v>
      </c>
      <c r="H168" s="21">
        <f t="shared" si="42"/>
        <v>0.2246154168818654</v>
      </c>
    </row>
    <row r="169" spans="1:8" ht="66" customHeight="1" x14ac:dyDescent="0.2">
      <c r="A169" s="23">
        <f t="shared" si="47"/>
        <v>134</v>
      </c>
      <c r="B169" s="60">
        <v>2020003630137</v>
      </c>
      <c r="C169" s="61" t="s">
        <v>158</v>
      </c>
      <c r="D169" s="63">
        <v>9464934244.9700012</v>
      </c>
      <c r="E169" s="20">
        <v>2075063901.0999999</v>
      </c>
      <c r="F169" s="21">
        <f t="shared" si="41"/>
        <v>0.21923701183690333</v>
      </c>
      <c r="G169" s="22">
        <v>0</v>
      </c>
      <c r="H169" s="21">
        <f t="shared" si="42"/>
        <v>0</v>
      </c>
    </row>
    <row r="170" spans="1:8" ht="66" customHeight="1" thickBot="1" x14ac:dyDescent="0.25">
      <c r="A170" s="45">
        <f t="shared" si="47"/>
        <v>135</v>
      </c>
      <c r="B170" s="64">
        <v>2020003630138</v>
      </c>
      <c r="C170" s="68" t="s">
        <v>159</v>
      </c>
      <c r="D170" s="66">
        <v>230390000</v>
      </c>
      <c r="E170" s="33">
        <v>47579999</v>
      </c>
      <c r="F170" s="34">
        <f t="shared" si="41"/>
        <v>0.20651937584096533</v>
      </c>
      <c r="G170" s="22">
        <v>18600000</v>
      </c>
      <c r="H170" s="34">
        <f t="shared" si="42"/>
        <v>8.0732670688831984E-2</v>
      </c>
    </row>
    <row r="171" spans="1:8" ht="30" customHeight="1" thickBot="1" x14ac:dyDescent="0.25">
      <c r="A171" s="106" t="s">
        <v>160</v>
      </c>
      <c r="B171" s="107"/>
      <c r="C171" s="108"/>
      <c r="D171" s="37">
        <f>D172+D176+D179</f>
        <v>1266894018</v>
      </c>
      <c r="E171" s="37">
        <f t="shared" ref="E171:G171" si="48">E172+E176+E179</f>
        <v>579300000</v>
      </c>
      <c r="F171" s="9">
        <f t="shared" si="41"/>
        <v>0.45726003262255516</v>
      </c>
      <c r="G171" s="43">
        <f t="shared" si="48"/>
        <v>242300000</v>
      </c>
      <c r="H171" s="9">
        <f t="shared" si="42"/>
        <v>0.19125514570075111</v>
      </c>
    </row>
    <row r="172" spans="1:8" ht="30" customHeight="1" x14ac:dyDescent="0.2">
      <c r="A172" s="39">
        <v>1</v>
      </c>
      <c r="B172" s="116" t="s">
        <v>26</v>
      </c>
      <c r="C172" s="117"/>
      <c r="D172" s="12">
        <f>SUM(D173:D175)</f>
        <v>824774500</v>
      </c>
      <c r="E172" s="13">
        <f t="shared" ref="E172:G172" si="49">SUM(E173:E175)</f>
        <v>452103654</v>
      </c>
      <c r="F172" s="14">
        <f t="shared" si="41"/>
        <v>0.54815425792140759</v>
      </c>
      <c r="G172" s="15">
        <f t="shared" si="49"/>
        <v>196000000</v>
      </c>
      <c r="H172" s="14">
        <f t="shared" si="42"/>
        <v>0.23764071270389664</v>
      </c>
    </row>
    <row r="173" spans="1:8" ht="66" customHeight="1" x14ac:dyDescent="0.2">
      <c r="A173" s="16">
        <f>A170+1</f>
        <v>136</v>
      </c>
      <c r="B173" s="57">
        <v>2020003630038</v>
      </c>
      <c r="C173" s="67" t="s">
        <v>161</v>
      </c>
      <c r="D173" s="63">
        <v>240085000</v>
      </c>
      <c r="E173" s="20">
        <v>61800000</v>
      </c>
      <c r="F173" s="21">
        <f t="shared" si="41"/>
        <v>0.25740883437116019</v>
      </c>
      <c r="G173" s="22">
        <v>14800000</v>
      </c>
      <c r="H173" s="21">
        <f t="shared" si="42"/>
        <v>6.1644834121248722E-2</v>
      </c>
    </row>
    <row r="174" spans="1:8" ht="66" customHeight="1" x14ac:dyDescent="0.2">
      <c r="A174" s="23">
        <f>A173+1</f>
        <v>137</v>
      </c>
      <c r="B174" s="60">
        <v>2020003630139</v>
      </c>
      <c r="C174" s="61" t="s">
        <v>162</v>
      </c>
      <c r="D174" s="63">
        <v>375289500</v>
      </c>
      <c r="E174" s="20">
        <v>253803655</v>
      </c>
      <c r="F174" s="21">
        <f t="shared" si="41"/>
        <v>0.67628765259886037</v>
      </c>
      <c r="G174" s="22">
        <v>120950000</v>
      </c>
      <c r="H174" s="21">
        <f t="shared" si="42"/>
        <v>0.32228452967642313</v>
      </c>
    </row>
    <row r="175" spans="1:8" ht="66" customHeight="1" x14ac:dyDescent="0.2">
      <c r="A175" s="23">
        <f t="shared" ref="A175:A178" si="50">A174+1</f>
        <v>138</v>
      </c>
      <c r="B175" s="60">
        <v>2020003630039</v>
      </c>
      <c r="C175" s="61" t="s">
        <v>163</v>
      </c>
      <c r="D175" s="63">
        <v>209400000</v>
      </c>
      <c r="E175" s="20">
        <v>136499999</v>
      </c>
      <c r="F175" s="21">
        <f t="shared" si="41"/>
        <v>0.65186245940783194</v>
      </c>
      <c r="G175" s="22">
        <v>60250000</v>
      </c>
      <c r="H175" s="21">
        <f t="shared" si="42"/>
        <v>0.28772683858643744</v>
      </c>
    </row>
    <row r="176" spans="1:8" ht="30" customHeight="1" x14ac:dyDescent="0.2">
      <c r="A176" s="48">
        <v>2</v>
      </c>
      <c r="B176" s="105" t="s">
        <v>34</v>
      </c>
      <c r="C176" s="105"/>
      <c r="D176" s="49">
        <f>SUM(D177:D178)</f>
        <v>75119518</v>
      </c>
      <c r="E176" s="49">
        <f t="shared" ref="E176:G176" si="51">SUM(E177:E178)</f>
        <v>32646346</v>
      </c>
      <c r="F176" s="21">
        <f t="shared" si="41"/>
        <v>0.4345920590172051</v>
      </c>
      <c r="G176" s="50">
        <f t="shared" si="51"/>
        <v>3900000</v>
      </c>
      <c r="H176" s="21">
        <f t="shared" si="42"/>
        <v>5.1917266029316109E-2</v>
      </c>
    </row>
    <row r="177" spans="1:8" ht="66" customHeight="1" x14ac:dyDescent="0.2">
      <c r="A177" s="23">
        <f>A175+1</f>
        <v>139</v>
      </c>
      <c r="B177" s="60">
        <v>2020003630140</v>
      </c>
      <c r="C177" s="61" t="s">
        <v>164</v>
      </c>
      <c r="D177" s="63">
        <v>46719518</v>
      </c>
      <c r="E177" s="20">
        <v>22746346</v>
      </c>
      <c r="F177" s="21">
        <f t="shared" si="41"/>
        <v>0.48687030546847682</v>
      </c>
      <c r="G177" s="22">
        <v>3900000</v>
      </c>
      <c r="H177" s="21">
        <f t="shared" si="42"/>
        <v>8.3476888610023753E-2</v>
      </c>
    </row>
    <row r="178" spans="1:8" ht="66" customHeight="1" x14ac:dyDescent="0.2">
      <c r="A178" s="23">
        <f t="shared" si="50"/>
        <v>140</v>
      </c>
      <c r="B178" s="60">
        <v>2020003630040</v>
      </c>
      <c r="C178" s="61" t="s">
        <v>165</v>
      </c>
      <c r="D178" s="63">
        <v>28400000</v>
      </c>
      <c r="E178" s="20">
        <v>9900000</v>
      </c>
      <c r="F178" s="21">
        <f t="shared" si="41"/>
        <v>0.34859154929577463</v>
      </c>
      <c r="G178" s="22">
        <v>0</v>
      </c>
      <c r="H178" s="21">
        <f t="shared" si="42"/>
        <v>0</v>
      </c>
    </row>
    <row r="179" spans="1:8" ht="32.25" customHeight="1" x14ac:dyDescent="0.2">
      <c r="A179" s="48">
        <v>4</v>
      </c>
      <c r="B179" s="105" t="s">
        <v>46</v>
      </c>
      <c r="C179" s="105"/>
      <c r="D179" s="49">
        <f>D180</f>
        <v>367000000</v>
      </c>
      <c r="E179" s="49">
        <f t="shared" ref="E179:G179" si="52">E180</f>
        <v>94550000</v>
      </c>
      <c r="F179" s="21">
        <f t="shared" si="41"/>
        <v>0.25762942779291553</v>
      </c>
      <c r="G179" s="50">
        <f t="shared" si="52"/>
        <v>42400000</v>
      </c>
      <c r="H179" s="21">
        <f t="shared" si="42"/>
        <v>0.11553133514986376</v>
      </c>
    </row>
    <row r="180" spans="1:8" ht="66" customHeight="1" thickBot="1" x14ac:dyDescent="0.25">
      <c r="A180" s="45">
        <f>A178+1</f>
        <v>141</v>
      </c>
      <c r="B180" s="64">
        <v>2020003630141</v>
      </c>
      <c r="C180" s="68" t="s">
        <v>166</v>
      </c>
      <c r="D180" s="66">
        <v>367000000</v>
      </c>
      <c r="E180" s="33">
        <v>94550000</v>
      </c>
      <c r="F180" s="34">
        <f t="shared" si="41"/>
        <v>0.25762942779291553</v>
      </c>
      <c r="G180" s="22">
        <v>42400000</v>
      </c>
      <c r="H180" s="34">
        <f t="shared" si="42"/>
        <v>0.11553133514986376</v>
      </c>
    </row>
    <row r="181" spans="1:8" ht="30" customHeight="1" thickBot="1" x14ac:dyDescent="0.25">
      <c r="A181" s="113" t="s">
        <v>167</v>
      </c>
      <c r="B181" s="114"/>
      <c r="C181" s="115"/>
      <c r="D181" s="37">
        <f>D182</f>
        <v>9310061302.6199989</v>
      </c>
      <c r="E181" s="37">
        <f t="shared" ref="E181:G181" si="53">E182</f>
        <v>2357978628</v>
      </c>
      <c r="F181" s="9">
        <f t="shared" si="41"/>
        <v>0.2532720839696756</v>
      </c>
      <c r="G181" s="43">
        <f t="shared" si="53"/>
        <v>436643218</v>
      </c>
      <c r="H181" s="9">
        <f t="shared" si="42"/>
        <v>4.6900144242564938E-2</v>
      </c>
    </row>
    <row r="182" spans="1:8" ht="30" customHeight="1" x14ac:dyDescent="0.2">
      <c r="A182" s="39">
        <v>1</v>
      </c>
      <c r="B182" s="116" t="s">
        <v>26</v>
      </c>
      <c r="C182" s="117"/>
      <c r="D182" s="12">
        <f>SUM(D183:D185)</f>
        <v>9310061302.6199989</v>
      </c>
      <c r="E182" s="13">
        <f t="shared" ref="E182:G182" si="54">SUM(E183:E185)</f>
        <v>2357978628</v>
      </c>
      <c r="F182" s="14">
        <f t="shared" si="41"/>
        <v>0.2532720839696756</v>
      </c>
      <c r="G182" s="15">
        <f t="shared" si="54"/>
        <v>436643218</v>
      </c>
      <c r="H182" s="14">
        <f t="shared" si="42"/>
        <v>4.6900144242564938E-2</v>
      </c>
    </row>
    <row r="183" spans="1:8" ht="66" customHeight="1" x14ac:dyDescent="0.2">
      <c r="A183" s="29">
        <f>A180+1</f>
        <v>142</v>
      </c>
      <c r="B183" s="57">
        <v>2020003630009</v>
      </c>
      <c r="C183" s="67" t="s">
        <v>168</v>
      </c>
      <c r="D183" s="63">
        <v>3201224324.0799999</v>
      </c>
      <c r="E183" s="20">
        <v>536975000</v>
      </c>
      <c r="F183" s="21">
        <f t="shared" si="41"/>
        <v>0.16774050976709395</v>
      </c>
      <c r="G183" s="22">
        <v>168200000</v>
      </c>
      <c r="H183" s="21">
        <f t="shared" si="42"/>
        <v>5.25423972118352E-2</v>
      </c>
    </row>
    <row r="184" spans="1:8" ht="66" customHeight="1" x14ac:dyDescent="0.2">
      <c r="A184" s="23">
        <f>A183+1</f>
        <v>143</v>
      </c>
      <c r="B184" s="60">
        <v>2020003630010</v>
      </c>
      <c r="C184" s="61" t="s">
        <v>169</v>
      </c>
      <c r="D184" s="63">
        <v>3746819146.5399995</v>
      </c>
      <c r="E184" s="20">
        <v>1007003628</v>
      </c>
      <c r="F184" s="21">
        <f t="shared" si="41"/>
        <v>0.26876227237439992</v>
      </c>
      <c r="G184" s="22">
        <v>265643218</v>
      </c>
      <c r="H184" s="21">
        <f t="shared" si="42"/>
        <v>7.0898329385689254E-2</v>
      </c>
    </row>
    <row r="185" spans="1:8" ht="66" customHeight="1" thickBot="1" x14ac:dyDescent="0.25">
      <c r="A185" s="69">
        <f>A184+1</f>
        <v>144</v>
      </c>
      <c r="B185" s="64">
        <v>2020003630013</v>
      </c>
      <c r="C185" s="68" t="s">
        <v>170</v>
      </c>
      <c r="D185" s="66">
        <v>2362017832</v>
      </c>
      <c r="E185" s="66">
        <v>814000000</v>
      </c>
      <c r="F185" s="34">
        <f t="shared" si="41"/>
        <v>0.34462059895236219</v>
      </c>
      <c r="G185" s="22">
        <v>2800000</v>
      </c>
      <c r="H185" s="34">
        <f t="shared" si="42"/>
        <v>1.1854271217034572E-3</v>
      </c>
    </row>
    <row r="186" spans="1:8" ht="30" customHeight="1" thickBot="1" x14ac:dyDescent="0.25">
      <c r="A186" s="106" t="s">
        <v>171</v>
      </c>
      <c r="B186" s="107"/>
      <c r="C186" s="108"/>
      <c r="D186" s="37">
        <f>D187+D190+D194</f>
        <v>4454923248</v>
      </c>
      <c r="E186" s="37">
        <f t="shared" ref="E186:G186" si="55">E187+E190+E194</f>
        <v>778829000</v>
      </c>
      <c r="F186" s="9">
        <f t="shared" si="41"/>
        <v>0.17482433627776836</v>
      </c>
      <c r="G186" s="43">
        <f t="shared" si="55"/>
        <v>198298500</v>
      </c>
      <c r="H186" s="9">
        <f t="shared" si="42"/>
        <v>4.4512214680471639E-2</v>
      </c>
    </row>
    <row r="187" spans="1:8" ht="30" customHeight="1" x14ac:dyDescent="0.2">
      <c r="A187" s="39">
        <v>1</v>
      </c>
      <c r="B187" s="116" t="s">
        <v>26</v>
      </c>
      <c r="C187" s="117"/>
      <c r="D187" s="12">
        <f>SUM(D188:D189)</f>
        <v>2508923248</v>
      </c>
      <c r="E187" s="13">
        <f t="shared" ref="E187:G187" si="56">SUM(E188:E189)</f>
        <v>478409000</v>
      </c>
      <c r="F187" s="14">
        <f t="shared" si="41"/>
        <v>0.19068299533728902</v>
      </c>
      <c r="G187" s="15">
        <f t="shared" si="56"/>
        <v>124080750</v>
      </c>
      <c r="H187" s="14">
        <f t="shared" si="42"/>
        <v>4.9455777532816741E-2</v>
      </c>
    </row>
    <row r="188" spans="1:8" ht="66" customHeight="1" x14ac:dyDescent="0.2">
      <c r="A188" s="29">
        <f>A185+1</f>
        <v>145</v>
      </c>
      <c r="B188" s="70">
        <v>2020003630142</v>
      </c>
      <c r="C188" s="67" t="s">
        <v>172</v>
      </c>
      <c r="D188" s="63">
        <v>1370000000</v>
      </c>
      <c r="E188" s="20">
        <v>228365000</v>
      </c>
      <c r="F188" s="21">
        <f t="shared" si="41"/>
        <v>0.1666897810218978</v>
      </c>
      <c r="G188" s="22">
        <v>62293958</v>
      </c>
      <c r="H188" s="21">
        <f t="shared" si="42"/>
        <v>4.5470042335766424E-2</v>
      </c>
    </row>
    <row r="189" spans="1:8" ht="66" customHeight="1" x14ac:dyDescent="0.2">
      <c r="A189" s="23">
        <f>A188+1</f>
        <v>146</v>
      </c>
      <c r="B189" s="26">
        <v>2020003630143</v>
      </c>
      <c r="C189" s="71" t="s">
        <v>173</v>
      </c>
      <c r="D189" s="63">
        <v>1138923248</v>
      </c>
      <c r="E189" s="20">
        <v>250044000</v>
      </c>
      <c r="F189" s="21">
        <f t="shared" si="41"/>
        <v>0.21954420584450129</v>
      </c>
      <c r="G189" s="22">
        <v>61786792</v>
      </c>
      <c r="H189" s="21">
        <f t="shared" si="42"/>
        <v>5.4250180693475494E-2</v>
      </c>
    </row>
    <row r="190" spans="1:8" ht="28.5" customHeight="1" x14ac:dyDescent="0.2">
      <c r="A190" s="48">
        <v>3</v>
      </c>
      <c r="B190" s="105" t="s">
        <v>37</v>
      </c>
      <c r="C190" s="105"/>
      <c r="D190" s="49">
        <f>SUM(D191:D193)</f>
        <v>1560000000</v>
      </c>
      <c r="E190" s="49">
        <f>SUM(E191:E193)</f>
        <v>237405000</v>
      </c>
      <c r="F190" s="21">
        <f t="shared" si="41"/>
        <v>0.1521826923076923</v>
      </c>
      <c r="G190" s="50">
        <f>SUM(G191:G193)</f>
        <v>56025750</v>
      </c>
      <c r="H190" s="21">
        <f t="shared" si="42"/>
        <v>3.5913942307692306E-2</v>
      </c>
    </row>
    <row r="191" spans="1:8" ht="45.75" customHeight="1" x14ac:dyDescent="0.2">
      <c r="A191" s="23">
        <f>A189+1</f>
        <v>147</v>
      </c>
      <c r="B191" s="26">
        <v>2020003630144</v>
      </c>
      <c r="C191" s="71" t="s">
        <v>174</v>
      </c>
      <c r="D191" s="63">
        <v>520000000</v>
      </c>
      <c r="E191" s="20">
        <v>88475000</v>
      </c>
      <c r="F191" s="21">
        <f t="shared" si="41"/>
        <v>0.17014423076923077</v>
      </c>
      <c r="G191" s="22">
        <v>23837000</v>
      </c>
      <c r="H191" s="21">
        <f t="shared" si="42"/>
        <v>4.5840384615384616E-2</v>
      </c>
    </row>
    <row r="192" spans="1:8" ht="66" customHeight="1" x14ac:dyDescent="0.2">
      <c r="A192" s="72">
        <f>A191+1</f>
        <v>148</v>
      </c>
      <c r="B192" s="70">
        <v>2020003630145</v>
      </c>
      <c r="C192" s="68" t="s">
        <v>175</v>
      </c>
      <c r="D192" s="66">
        <v>910000000</v>
      </c>
      <c r="E192" s="66">
        <v>148930000</v>
      </c>
      <c r="F192" s="21">
        <f t="shared" si="41"/>
        <v>0.16365934065934065</v>
      </c>
      <c r="G192" s="22">
        <v>32188750</v>
      </c>
      <c r="H192" s="21">
        <f t="shared" si="42"/>
        <v>3.5372252747252746E-2</v>
      </c>
    </row>
    <row r="193" spans="1:11" ht="66" customHeight="1" x14ac:dyDescent="0.2">
      <c r="A193" s="72">
        <f>A192+1</f>
        <v>149</v>
      </c>
      <c r="B193" s="26">
        <v>2023003630001</v>
      </c>
      <c r="C193" s="27" t="s">
        <v>176</v>
      </c>
      <c r="D193" s="20">
        <v>130000000</v>
      </c>
      <c r="E193" s="20">
        <v>0</v>
      </c>
      <c r="F193" s="21"/>
      <c r="G193" s="35">
        <v>0</v>
      </c>
      <c r="H193" s="21"/>
    </row>
    <row r="194" spans="1:11" ht="28.5" customHeight="1" x14ac:dyDescent="0.2">
      <c r="A194" s="48">
        <v>4</v>
      </c>
      <c r="B194" s="105" t="s">
        <v>46</v>
      </c>
      <c r="C194" s="105"/>
      <c r="D194" s="49">
        <f>SUM(D195:D195)</f>
        <v>386000000</v>
      </c>
      <c r="E194" s="49">
        <f t="shared" ref="E194:G194" si="57">SUM(E195:E195)</f>
        <v>63015000</v>
      </c>
      <c r="F194" s="21">
        <f t="shared" si="41"/>
        <v>0.16325129533678756</v>
      </c>
      <c r="G194" s="50">
        <f t="shared" si="57"/>
        <v>18192000</v>
      </c>
      <c r="H194" s="21">
        <f t="shared" si="42"/>
        <v>4.7129533678756476E-2</v>
      </c>
    </row>
    <row r="195" spans="1:11" ht="66" customHeight="1" thickBot="1" x14ac:dyDescent="0.25">
      <c r="A195" s="45">
        <f>A193+1</f>
        <v>150</v>
      </c>
      <c r="B195" s="41">
        <v>2022003630006</v>
      </c>
      <c r="C195" s="73" t="s">
        <v>177</v>
      </c>
      <c r="D195" s="66">
        <v>386000000</v>
      </c>
      <c r="E195" s="33">
        <v>63015000</v>
      </c>
      <c r="F195" s="34">
        <f t="shared" si="41"/>
        <v>0.16325129533678756</v>
      </c>
      <c r="G195" s="35">
        <v>18192000</v>
      </c>
      <c r="H195" s="34">
        <f t="shared" si="42"/>
        <v>4.7129533678756476E-2</v>
      </c>
    </row>
    <row r="196" spans="1:11" ht="30" customHeight="1" thickBot="1" x14ac:dyDescent="0.25">
      <c r="A196" s="106" t="s">
        <v>178</v>
      </c>
      <c r="B196" s="107"/>
      <c r="C196" s="108"/>
      <c r="D196" s="37">
        <f>SUM(D198)</f>
        <v>118932650</v>
      </c>
      <c r="E196" s="37">
        <f t="shared" ref="E196:G196" si="58">SUM(E198)</f>
        <v>61000000</v>
      </c>
      <c r="F196" s="9">
        <f t="shared" si="41"/>
        <v>0.51289532352974565</v>
      </c>
      <c r="G196" s="38">
        <f t="shared" si="58"/>
        <v>25750000</v>
      </c>
      <c r="H196" s="9">
        <f t="shared" si="42"/>
        <v>0.21650909149001557</v>
      </c>
    </row>
    <row r="197" spans="1:11" ht="30" customHeight="1" x14ac:dyDescent="0.2">
      <c r="A197" s="11">
        <v>3</v>
      </c>
      <c r="B197" s="109" t="s">
        <v>37</v>
      </c>
      <c r="C197" s="109"/>
      <c r="D197" s="13">
        <f>D198</f>
        <v>118932650</v>
      </c>
      <c r="E197" s="13">
        <f t="shared" ref="E197:G197" si="59">E198</f>
        <v>61000000</v>
      </c>
      <c r="F197" s="14">
        <f t="shared" ref="F197:F198" si="60">E197/D197</f>
        <v>0.51289532352974565</v>
      </c>
      <c r="G197" s="15">
        <f t="shared" si="59"/>
        <v>25750000</v>
      </c>
      <c r="H197" s="14">
        <f t="shared" ref="H197:H199" si="61">G197/D197</f>
        <v>0.21650909149001557</v>
      </c>
    </row>
    <row r="198" spans="1:11" ht="66" customHeight="1" thickBot="1" x14ac:dyDescent="0.25">
      <c r="A198" s="69">
        <f>A195+1</f>
        <v>151</v>
      </c>
      <c r="B198" s="70">
        <v>2020003630149</v>
      </c>
      <c r="C198" s="74" t="s">
        <v>179</v>
      </c>
      <c r="D198" s="75">
        <v>118932650</v>
      </c>
      <c r="E198" s="76">
        <v>61000000</v>
      </c>
      <c r="F198" s="34">
        <f t="shared" si="60"/>
        <v>0.51289532352974565</v>
      </c>
      <c r="G198" s="35">
        <v>25750000</v>
      </c>
      <c r="H198" s="34">
        <f t="shared" si="61"/>
        <v>0.21650909149001557</v>
      </c>
    </row>
    <row r="199" spans="1:11" ht="30" customHeight="1" thickBot="1" x14ac:dyDescent="0.25">
      <c r="A199" s="110" t="s">
        <v>180</v>
      </c>
      <c r="B199" s="111"/>
      <c r="C199" s="112"/>
      <c r="D199" s="77">
        <f>SUM(D3,D9,D18,D22,D47,D63,D69,D77,D99,D105,D117,D146,D171,D181,D186,D196)</f>
        <v>419927151314.08997</v>
      </c>
      <c r="E199" s="78">
        <f t="shared" ref="E199:G199" si="62">SUM(E3,E9,E18,E22,E47,E63,E69,E77,E99,E105,E117,E146,E171,E181,E186,E196)</f>
        <v>120183438781.91</v>
      </c>
      <c r="F199" s="79">
        <f>E199/D199</f>
        <v>0.28620068601379206</v>
      </c>
      <c r="G199" s="80">
        <f t="shared" si="62"/>
        <v>54042430962.400002</v>
      </c>
      <c r="H199" s="9">
        <f t="shared" si="61"/>
        <v>0.12869477668515475</v>
      </c>
    </row>
    <row r="201" spans="1:11" x14ac:dyDescent="0.2">
      <c r="C201" s="82"/>
      <c r="D201" s="83"/>
      <c r="E201" s="83"/>
      <c r="F201" s="83"/>
      <c r="G201" s="83"/>
    </row>
    <row r="202" spans="1:11" x14ac:dyDescent="0.2">
      <c r="C202" s="82"/>
      <c r="D202" s="83"/>
      <c r="E202" s="83"/>
      <c r="F202" s="83"/>
      <c r="G202" s="83"/>
    </row>
    <row r="203" spans="1:11" x14ac:dyDescent="0.2">
      <c r="C203" s="82"/>
      <c r="D203" s="83"/>
      <c r="E203" s="83"/>
      <c r="F203" s="83"/>
      <c r="G203" s="83"/>
    </row>
    <row r="204" spans="1:11" x14ac:dyDescent="0.2">
      <c r="C204" s="82"/>
      <c r="D204" s="83"/>
      <c r="E204" s="83"/>
      <c r="F204" s="83"/>
      <c r="G204" s="83"/>
    </row>
    <row r="205" spans="1:11" ht="15.75" x14ac:dyDescent="0.25">
      <c r="B205" s="84"/>
      <c r="C205" s="85" t="s">
        <v>181</v>
      </c>
      <c r="D205" s="86"/>
      <c r="E205" s="86"/>
      <c r="F205" s="86"/>
      <c r="G205" s="86"/>
    </row>
    <row r="206" spans="1:11" ht="12.75" customHeight="1" x14ac:dyDescent="0.2">
      <c r="B206" s="97" t="s">
        <v>182</v>
      </c>
      <c r="C206" s="97"/>
      <c r="D206" s="97"/>
      <c r="K206" s="87"/>
    </row>
    <row r="207" spans="1:11" ht="15.75" x14ac:dyDescent="0.25">
      <c r="D207" s="88"/>
      <c r="E207" s="88"/>
      <c r="F207" s="88"/>
      <c r="G207" s="88"/>
    </row>
    <row r="208" spans="1:11" ht="12.75" customHeight="1" x14ac:dyDescent="0.2">
      <c r="B208" s="97"/>
      <c r="C208" s="97"/>
      <c r="D208" s="97"/>
    </row>
    <row r="209" spans="2:5" ht="22.5" customHeight="1" x14ac:dyDescent="0.2">
      <c r="B209" s="98"/>
      <c r="C209" s="99"/>
      <c r="D209" s="99"/>
    </row>
    <row r="210" spans="2:5" ht="24.75" customHeight="1" x14ac:dyDescent="0.2">
      <c r="B210" s="98"/>
      <c r="C210" s="99"/>
      <c r="D210" s="99"/>
    </row>
    <row r="211" spans="2:5" ht="21.75" customHeight="1" x14ac:dyDescent="0.2">
      <c r="B211" s="100"/>
      <c r="C211" s="99"/>
      <c r="D211" s="99"/>
    </row>
    <row r="212" spans="2:5" ht="15.75" thickBot="1" x14ac:dyDescent="0.25"/>
    <row r="213" spans="2:5" ht="15.75" x14ac:dyDescent="0.2">
      <c r="D213" s="101" t="s">
        <v>183</v>
      </c>
      <c r="E213" s="102"/>
    </row>
    <row r="214" spans="2:5" x14ac:dyDescent="0.2">
      <c r="D214" s="103" t="s">
        <v>184</v>
      </c>
      <c r="E214" s="104"/>
    </row>
    <row r="215" spans="2:5" x14ac:dyDescent="0.2">
      <c r="D215" s="89" t="s">
        <v>185</v>
      </c>
      <c r="E215" s="90"/>
    </row>
    <row r="216" spans="2:5" x14ac:dyDescent="0.2">
      <c r="D216" s="91" t="s">
        <v>186</v>
      </c>
      <c r="E216" s="92"/>
    </row>
    <row r="217" spans="2:5" x14ac:dyDescent="0.2">
      <c r="D217" s="93" t="s">
        <v>187</v>
      </c>
      <c r="E217" s="94"/>
    </row>
    <row r="218" spans="2:5" x14ac:dyDescent="0.2">
      <c r="D218" s="95" t="s">
        <v>188</v>
      </c>
      <c r="E218" s="96"/>
    </row>
  </sheetData>
  <mergeCells count="58">
    <mergeCell ref="B43:C43"/>
    <mergeCell ref="A1:H1"/>
    <mergeCell ref="A3:C3"/>
    <mergeCell ref="B4:C4"/>
    <mergeCell ref="A9:C9"/>
    <mergeCell ref="B10:C10"/>
    <mergeCell ref="A18:C18"/>
    <mergeCell ref="B19:C19"/>
    <mergeCell ref="A22:C22"/>
    <mergeCell ref="B23:C23"/>
    <mergeCell ref="B31:C31"/>
    <mergeCell ref="B34:C34"/>
    <mergeCell ref="A99:C99"/>
    <mergeCell ref="A47:C47"/>
    <mergeCell ref="B48:C48"/>
    <mergeCell ref="B57:C57"/>
    <mergeCell ref="B60:C60"/>
    <mergeCell ref="A63:C63"/>
    <mergeCell ref="B64:C64"/>
    <mergeCell ref="A69:C69"/>
    <mergeCell ref="B70:C70"/>
    <mergeCell ref="A77:C77"/>
    <mergeCell ref="B78:C78"/>
    <mergeCell ref="B91:C91"/>
    <mergeCell ref="B172:C172"/>
    <mergeCell ref="B100:C100"/>
    <mergeCell ref="A105:C105"/>
    <mergeCell ref="B106:C106"/>
    <mergeCell ref="B115:C115"/>
    <mergeCell ref="A117:C117"/>
    <mergeCell ref="B118:C118"/>
    <mergeCell ref="B137:C137"/>
    <mergeCell ref="B140:C140"/>
    <mergeCell ref="A146:C146"/>
    <mergeCell ref="B147:C147"/>
    <mergeCell ref="A171:C171"/>
    <mergeCell ref="B206:D206"/>
    <mergeCell ref="B176:C176"/>
    <mergeCell ref="B179:C179"/>
    <mergeCell ref="A181:C181"/>
    <mergeCell ref="B182:C182"/>
    <mergeCell ref="A186:C186"/>
    <mergeCell ref="B187:C187"/>
    <mergeCell ref="B190:C190"/>
    <mergeCell ref="B194:C194"/>
    <mergeCell ref="A196:C196"/>
    <mergeCell ref="B197:C197"/>
    <mergeCell ref="A199:C199"/>
    <mergeCell ref="D215:E215"/>
    <mergeCell ref="D216:E216"/>
    <mergeCell ref="D217:E217"/>
    <mergeCell ref="D218:E218"/>
    <mergeCell ref="B208:D208"/>
    <mergeCell ref="B209:D209"/>
    <mergeCell ref="B210:D210"/>
    <mergeCell ref="B211:D211"/>
    <mergeCell ref="D213:E213"/>
    <mergeCell ref="D214:E214"/>
  </mergeCells>
  <conditionalFormatting sqref="F3:F199">
    <cfRule type="cellIs" dxfId="14" priority="11" operator="between">
      <formula>0</formula>
      <formula>0.3999</formula>
    </cfRule>
    <cfRule type="cellIs" dxfId="13" priority="12" operator="between">
      <formula>0.3955</formula>
      <formula>0.5949</formula>
    </cfRule>
    <cfRule type="cellIs" dxfId="12" priority="13" operator="between">
      <formula>0.595</formula>
      <formula>0.6949</formula>
    </cfRule>
    <cfRule type="cellIs" dxfId="11" priority="14" operator="between">
      <formula>0.695</formula>
      <formula>0.7949</formula>
    </cfRule>
    <cfRule type="cellIs" dxfId="10" priority="15" operator="between">
      <formula>0.795</formula>
      <formula>1</formula>
    </cfRule>
  </conditionalFormatting>
  <conditionalFormatting sqref="H3">
    <cfRule type="cellIs" dxfId="9" priority="6" operator="between">
      <formula>0</formula>
      <formula>0.3999</formula>
    </cfRule>
    <cfRule type="cellIs" dxfId="8" priority="7" operator="between">
      <formula>0.3955</formula>
      <formula>0.5949</formula>
    </cfRule>
    <cfRule type="cellIs" dxfId="7" priority="8" operator="between">
      <formula>0.595</formula>
      <formula>0.6949</formula>
    </cfRule>
    <cfRule type="cellIs" dxfId="6" priority="9" operator="between">
      <formula>0.695</formula>
      <formula>0.7949</formula>
    </cfRule>
    <cfRule type="cellIs" dxfId="5" priority="10" operator="between">
      <formula>0.795</formula>
      <formula>1</formula>
    </cfRule>
  </conditionalFormatting>
  <conditionalFormatting sqref="H4:H199">
    <cfRule type="cellIs" dxfId="4" priority="1" operator="between">
      <formula>0</formula>
      <formula>0.3999</formula>
    </cfRule>
    <cfRule type="cellIs" dxfId="3" priority="2" operator="between">
      <formula>0.3955</formula>
      <formula>0.5949</formula>
    </cfRule>
    <cfRule type="cellIs" dxfId="2" priority="3" operator="between">
      <formula>0.595</formula>
      <formula>0.6949</formula>
    </cfRule>
    <cfRule type="cellIs" dxfId="1" priority="4" operator="between">
      <formula>0.695</formula>
      <formula>0.7949</formula>
    </cfRule>
    <cfRule type="cellIs" dxfId="0" priority="5" operator="between">
      <formula>0.795</formula>
      <formula>1</formula>
    </cfRule>
  </conditionalFormatting>
  <pageMargins left="0.7" right="0.7" top="0.75" bottom="0.75" header="0.3" footer="0.3"/>
  <pageSetup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PROYECTOS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2023-05-03T21:26:31Z</dcterms:created>
  <dcterms:modified xsi:type="dcterms:W3CDTF">2023-05-03T21:40:13Z</dcterms:modified>
</cp:coreProperties>
</file>